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C:\Users\malsayed\Desktop\المقترحات\التعديل\مقترج التقسيمات لبرنامج الصييانة\"/>
    </mc:Choice>
  </mc:AlternateContent>
  <xr:revisionPtr revIDLastSave="0" documentId="13_ncr:1_{07BFC267-165B-45AC-B53A-5D4DDBDF4685}" xr6:coauthVersionLast="47" xr6:coauthVersionMax="47" xr10:uidLastSave="{00000000-0000-0000-0000-000000000000}"/>
  <bookViews>
    <workbookView xWindow="-108" yWindow="-108" windowWidth="30936" windowHeight="16896" xr2:uid="{00000000-000D-0000-FFFF-FFFF00000000}"/>
  </bookViews>
  <sheets>
    <sheet name="BD&amp; OWNER Sign" sheetId="1" r:id="rId1"/>
    <sheet name="Sheet1" sheetId="2" r:id="rId2"/>
    <sheet name="Compatibility Report" sheetId="3" r:id="rId3"/>
  </sheets>
  <definedNames>
    <definedName name="_xlnm.Print_Area" localSheetId="0">'BD&amp; OWNER Sign'!$A$2:$J$132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8" i="1" l="1"/>
  <c r="C88" i="1"/>
  <c r="C67" i="1"/>
  <c r="C64" i="1"/>
  <c r="C55" i="1"/>
  <c r="H44" i="1"/>
  <c r="H54" i="1" s="1"/>
  <c r="H77" i="1" s="1"/>
  <c r="H87" i="1" s="1"/>
  <c r="H105" i="1" s="1"/>
  <c r="C39" i="1"/>
  <c r="C33" i="1"/>
  <c r="K30" i="1"/>
  <c r="C30" i="1"/>
  <c r="C26" i="1"/>
  <c r="C24" i="1"/>
  <c r="C22" i="1"/>
  <c r="K19" i="1"/>
  <c r="C19" i="1"/>
  <c r="K18" i="1"/>
  <c r="C14" i="1"/>
  <c r="C44" i="1" s="1"/>
  <c r="C54" i="1" s="1"/>
  <c r="C77" i="1" s="1"/>
  <c r="C87" i="1" s="1"/>
  <c r="C105" i="1" s="1"/>
  <c r="M13" i="1"/>
  <c r="C12" i="1"/>
  <c r="C11" i="1"/>
</calcChain>
</file>

<file path=xl/sharedStrings.xml><?xml version="1.0" encoding="utf-8"?>
<sst xmlns="http://schemas.openxmlformats.org/spreadsheetml/2006/main" count="175" uniqueCount="110">
  <si>
    <t>Villa for Mr.</t>
  </si>
  <si>
    <t>Actual % done</t>
  </si>
  <si>
    <t>Notes</t>
  </si>
  <si>
    <t>Mobilisation</t>
  </si>
  <si>
    <t>Excavation &amp; Back filling</t>
  </si>
  <si>
    <t>Excavation</t>
  </si>
  <si>
    <t>Back filling</t>
  </si>
  <si>
    <t>Sub-structure</t>
  </si>
  <si>
    <t>Super structure</t>
  </si>
  <si>
    <t>Block works</t>
  </si>
  <si>
    <t>Plaster works</t>
  </si>
  <si>
    <t>Water tanks &amp; pumps</t>
  </si>
  <si>
    <t>Paints</t>
  </si>
  <si>
    <t>Aluminium Works</t>
  </si>
  <si>
    <t>Total</t>
  </si>
  <si>
    <t>Mob.,Site office&amp; Services.</t>
  </si>
  <si>
    <t>Site levelling,cleaning and H.Over.</t>
  </si>
  <si>
    <t>Kitchen cabinets and wardrobes</t>
  </si>
  <si>
    <t>______________________________</t>
  </si>
  <si>
    <t>Contractor:</t>
  </si>
  <si>
    <t>Footings , TB , SB.&amp; every things UG.</t>
  </si>
  <si>
    <t>Car parking</t>
  </si>
  <si>
    <t xml:space="preserve"> </t>
  </si>
  <si>
    <t>Septic tank and soakaway or connection</t>
  </si>
  <si>
    <t>sum of page</t>
  </si>
  <si>
    <t xml:space="preserve"> sum of the previous</t>
  </si>
  <si>
    <t xml:space="preserve"> per. Of Activity </t>
  </si>
  <si>
    <t xml:space="preserve">per. Of stage </t>
  </si>
  <si>
    <t>F.F</t>
  </si>
  <si>
    <t>_</t>
  </si>
  <si>
    <t>R.C.C.</t>
  </si>
  <si>
    <t xml:space="preserve"> P.C.C.</t>
  </si>
  <si>
    <t>S. NO.</t>
  </si>
  <si>
    <t>A.NO.</t>
  </si>
  <si>
    <t>N. COLUMN</t>
  </si>
  <si>
    <t>TIE. BEAM</t>
  </si>
  <si>
    <t>P.C.C UNDER TILES</t>
  </si>
  <si>
    <t>Description of ActivitY</t>
  </si>
  <si>
    <t>Description of Stage</t>
  </si>
  <si>
    <t xml:space="preserve">Columns </t>
  </si>
  <si>
    <t>Slab</t>
  </si>
  <si>
    <t>Parapet</t>
  </si>
  <si>
    <t>Solid block ( under Tie Beam  )</t>
  </si>
  <si>
    <t xml:space="preserve">H. Block </t>
  </si>
  <si>
    <t xml:space="preserve"> Internal plaster</t>
  </si>
  <si>
    <t xml:space="preserve"> External plaster</t>
  </si>
  <si>
    <t xml:space="preserve"> Tiles ,Marble &amp; Step</t>
  </si>
  <si>
    <t xml:space="preserve"> wall  Tiles</t>
  </si>
  <si>
    <t>Floor Tiles</t>
  </si>
  <si>
    <t xml:space="preserve">Marble </t>
  </si>
  <si>
    <t>Roof works</t>
  </si>
  <si>
    <t>Bath Room &amp; kitchen.</t>
  </si>
  <si>
    <t>Painting works</t>
  </si>
  <si>
    <t xml:space="preserve">Internal Top coat </t>
  </si>
  <si>
    <t>External Top coat</t>
  </si>
  <si>
    <t>Doors</t>
  </si>
  <si>
    <t>Joinery &amp; Aluminium works</t>
  </si>
  <si>
    <t>Conduits   in Slab</t>
  </si>
  <si>
    <t>Plumbing works</t>
  </si>
  <si>
    <t>Drainage pipes ( Internal)</t>
  </si>
  <si>
    <t>Sanitary Wares</t>
  </si>
  <si>
    <t xml:space="preserve">Plaster </t>
  </si>
  <si>
    <t xml:space="preserve"> Gates</t>
  </si>
  <si>
    <t>External Works</t>
  </si>
  <si>
    <t>Handrail ( internal )</t>
  </si>
  <si>
    <t>Handrail ( external )</t>
  </si>
  <si>
    <t>Compatibility Report for new Break Down &amp; BOQ.xls</t>
  </si>
  <si>
    <t>Run on 26-10-2009 10:28</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</si>
  <si>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</si>
  <si>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</si>
  <si>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</si>
  <si>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</si>
  <si>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Consultant</t>
  </si>
  <si>
    <t>Water proofing Works</t>
  </si>
  <si>
    <t>internal primer</t>
  </si>
  <si>
    <t>Internal putty</t>
  </si>
  <si>
    <t>External Primer</t>
  </si>
  <si>
    <t>texture</t>
  </si>
  <si>
    <t>Frames</t>
  </si>
  <si>
    <t>Drainage of A/C.</t>
  </si>
  <si>
    <t>Spiral Stair or Monkey Stair</t>
  </si>
  <si>
    <t>Interlock &amp; Kerbstone</t>
  </si>
  <si>
    <t>compound Wall &amp; Gates</t>
  </si>
  <si>
    <t>Columns &amp; Bopying Beam</t>
  </si>
  <si>
    <t>Engineer</t>
  </si>
  <si>
    <t>File No.</t>
  </si>
  <si>
    <t>Date</t>
  </si>
  <si>
    <t>DBs, MDB, Meter cabinet</t>
  </si>
  <si>
    <t>XLPE cables, Manholes, Accessories (Lugs, Gland)</t>
  </si>
  <si>
    <t>Wiring Accessories (Power Socket outlet, Lighting switches, isolator, Flex outlet, Spur outlet, Cooker Control Unit -CCU…etc)</t>
  </si>
  <si>
    <t>Conduits &amp; GI Boxes in Wall &amp; under G.</t>
  </si>
  <si>
    <t>Electrical wires, TV wires &amp; telephone wires</t>
  </si>
  <si>
    <t xml:space="preserve"> DEWA CT power Meter released, testing &amp; commissioning</t>
  </si>
  <si>
    <t>Earthing system (copper Rods, manholes, cables)</t>
  </si>
  <si>
    <t>Water Supply Pipes ( Internal)</t>
  </si>
  <si>
    <t>Water Supply Pipes (external)</t>
  </si>
  <si>
    <t>Solar and Electrical Water Heater</t>
  </si>
  <si>
    <t>DEWA Water Meter released, testing &amp; commissioning</t>
  </si>
  <si>
    <t>Electrical  . Works</t>
  </si>
  <si>
    <t>HVAC Works</t>
  </si>
  <si>
    <t>Against testing &amp; commissioning</t>
  </si>
  <si>
    <t>Against installation of outdoor Units &amp; Refigrant piping</t>
  </si>
  <si>
    <t>Light  Fitting (Internal &amp; External)</t>
  </si>
  <si>
    <t xml:space="preserve">Against installation of indoor units (FCU) &amp; Ducting </t>
  </si>
  <si>
    <t>G.F&amp;S.B</t>
  </si>
  <si>
    <r>
      <t xml:space="preserve"> manholes (</t>
    </r>
    <r>
      <rPr>
        <b/>
        <sz val="8"/>
        <rFont val="Dubai"/>
        <family val="2"/>
      </rPr>
      <t xml:space="preserve"> Including Pipe +Cover)</t>
    </r>
  </si>
  <si>
    <t xml:space="preserve"> (Gypsum &amp;False ) Works</t>
  </si>
  <si>
    <t>خالد راشد خلفان بن شقوي العليلي</t>
  </si>
  <si>
    <t>براون فالكون للمقاولات</t>
  </si>
  <si>
    <t>سكوباس للاستشارات الهندسية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</si>
</sst>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name val="Arial"/>
    </font>
    <font>
      <sz val="10"/>
      <name val="Arial"/>
      <family val="2"/>
    </font>
    <font>
      <b/>
      <sz val="10"/>
      <name val="Arial"/>
      <family val="2"/>
    </font>
    <font>
      <sz val="10"/>
      <color rgb="FF0066FF"/>
      <name val="Arial"/>
      <family val="2"/>
    </font>
    <font>
      <b/>
      <sz val="11"/>
      <name val="Dubai"/>
      <family val="2"/>
    </font>
    <font>
      <b/>
      <sz val="10"/>
      <color rgb="FF0066FF"/>
      <name val="Dubai"/>
      <family val="2"/>
    </font>
    <font>
      <sz val="10"/>
      <name val="Dubai"/>
      <family val="2"/>
    </font>
    <font>
      <b/>
      <sz val="10"/>
      <name val="Dubai"/>
      <family val="2"/>
    </font>
    <font>
      <b/>
      <sz val="9"/>
      <color rgb="FF0066FF"/>
      <name val="Dubai"/>
      <family val="2"/>
    </font>
    <font>
      <b/>
      <sz val="9"/>
      <color rgb="FFFFFF00"/>
      <name val="Dubai"/>
      <family val="2"/>
    </font>
    <font>
      <b/>
      <sz val="11"/>
      <color rgb="FFFFFF00"/>
      <name val="Dubai"/>
      <family val="2"/>
    </font>
    <font>
      <b/>
      <sz val="12"/>
      <name val="Dubai"/>
      <family val="2"/>
    </font>
    <font>
      <b/>
      <sz val="9"/>
      <name val="Dubai"/>
      <family val="2"/>
    </font>
    <font>
      <b/>
      <sz val="10"/>
      <color rgb="FFFFFF00"/>
      <name val="Dubai"/>
      <family val="2"/>
    </font>
    <font>
      <b/>
      <sz val="8"/>
      <name val="Dubai"/>
      <family val="2"/>
    </font>
    <font>
      <b/>
      <sz val="10"/>
      <color rgb="FFFF0000"/>
      <name val="Dubai"/>
      <family val="2"/>
    </font>
    <font>
      <b/>
      <sz val="10"/>
      <color rgb="FF0066FF"/>
      <name val="Arial"/>
      <family val="2"/>
    </font>
    <font>
      <b/>
      <sz val="14"/>
      <color rgb="FFFF0000"/>
      <name val="Arial"/>
      <family val="2"/>
    </font>
    <font>
      <b/>
      <sz val="14"/>
      <color rgb="FF0066FF"/>
      <name val="Arial"/>
      <family val="2"/>
    </font>
    <font>
      <b/>
      <sz val="9"/>
      <color rgb="FFFF0000"/>
      <name val="Arial"/>
      <family val="2"/>
    </font>
    <font>
      <b/>
      <sz val="9"/>
      <color rgb="FF0066FF"/>
      <name val="Arial"/>
      <family val="2"/>
    </font>
  </fonts>
  <fills count="8">
    <fill>
      <patternFill patternType="none"/>
    </fill>
    <fill>
      <patternFill patternType="gray125"/>
    </fill>
    <fill>
      <patternFill patternType="solid">
        <fgColor indexed="47"/>
        <bgColor indexed="64"/>
      </patternFill>
    </fill>
    <fill>
      <patternFill patternType="solid">
        <fgColor indexed="47"/>
        <bgColor indexed="47"/>
      </patternFill>
    </fill>
    <fill>
      <patternFill patternType="solid">
        <fgColor rgb="FF0066FF"/>
        <bgColor indexed="64"/>
      </patternFill>
    </fill>
    <fill>
      <patternFill patternType="solid">
        <fgColor theme="0" tint="-0.14999847407452621"/>
        <bgColor indexed="64"/>
      </patternFill>
    </fill>
    <fill>
      <patternFill patternType="solid">
        <fgColor theme="0" tint="-0.14999847407452621"/>
        <bgColor indexed="47"/>
      </patternFill>
    </fill>
    <fill>
      <patternFill patternType="solid">
        <fgColor rgb="FFFFFF00"/>
        <bgColor indexed="64"/>
      </patternFill>
    </fill>
  </fills>
  <borders count="46">
    <border>
      <left/>
      <right/>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ck">
        <color indexed="64"/>
      </bottom>
      <diagonal/>
    </border>
    <border>
      <left/>
      <right/>
      <top style="thick">
        <color indexed="64"/>
      </top>
      <bottom/>
      <diagonal/>
    </border>
    <border>
      <left style="double">
        <color indexed="64"/>
      </left>
      <right style="double">
        <color indexed="64"/>
      </right>
      <top style="thick">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style="double">
        <color indexed="64"/>
      </right>
      <top style="thick">
        <color indexed="64"/>
      </top>
      <bottom style="thin">
        <color indexed="64"/>
      </bottom>
      <diagonal/>
    </border>
    <border>
      <left style="double">
        <color indexed="64"/>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ck">
        <color indexed="64"/>
      </right>
      <top style="thin">
        <color indexed="64"/>
      </top>
      <bottom style="double">
        <color indexed="64"/>
      </bottom>
      <diagonal/>
    </border>
    <border>
      <left style="thick">
        <color indexed="64"/>
      </left>
      <right style="double">
        <color indexed="64"/>
      </right>
      <top/>
      <bottom style="thin">
        <color indexed="64"/>
      </bottom>
      <diagonal/>
    </border>
    <border>
      <left style="double">
        <color indexed="64"/>
      </left>
      <right style="thick">
        <color indexed="64"/>
      </right>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thick">
        <color indexed="64"/>
      </right>
      <top style="thin">
        <color indexed="64"/>
      </top>
      <bottom/>
      <diagonal/>
    </border>
    <border>
      <left style="thick">
        <color indexed="64"/>
      </left>
      <right style="double">
        <color indexed="64"/>
      </right>
      <top style="thin">
        <color indexed="64"/>
      </top>
      <bottom/>
      <diagonal/>
    </border>
    <border>
      <left style="thick">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ck">
        <color indexed="64"/>
      </right>
      <top style="double">
        <color indexed="64"/>
      </top>
      <bottom/>
      <diagonal/>
    </border>
    <border>
      <left style="double">
        <color indexed="64"/>
      </left>
      <right style="thick">
        <color indexed="64"/>
      </right>
      <top/>
      <bottom/>
      <diagonal/>
    </border>
    <border>
      <left style="double">
        <color indexed="64"/>
      </left>
      <right style="thick">
        <color indexed="64"/>
      </right>
      <top style="double">
        <color indexed="64"/>
      </top>
      <bottom style="thick">
        <color indexed="64"/>
      </bottom>
      <diagonal/>
    </border>
    <border>
      <left style="double">
        <color indexed="64"/>
      </left>
      <right style="thick">
        <color indexed="64"/>
      </right>
      <top style="thin">
        <color indexed="64"/>
      </top>
      <bottom style="thin">
        <color indexed="64"/>
      </bottom>
      <diagonal/>
    </border>
    <border>
      <left style="double">
        <color indexed="64"/>
      </left>
      <right style="thick">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double">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double">
        <color indexed="64"/>
      </right>
      <top style="double">
        <color indexed="64"/>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ck">
        <color indexed="64"/>
      </bottom>
      <diagonal/>
    </border>
    <border>
      <left style="thick">
        <color indexed="64"/>
      </left>
      <right style="double">
        <color indexed="64"/>
      </right>
      <top style="double">
        <color indexed="64"/>
      </top>
      <bottom/>
      <diagonal/>
    </border>
    <border>
      <left style="thick">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ck">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40">
    <xf numFmtId="0" fontId="0" fillId="0" borderId="0" xfId="0"/>
    <xf numFmtId="0" fontId="3" fillId="0" borderId="0" xfId="0" applyFont="1" applyAlignment="1">
      <alignment horizontal="center"/>
    </xf>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vertical="center"/>
    </xf>
    <xf numFmtId="9" fontId="0" fillId="0" borderId="0" xfId="1" applyFont="1"/>
    <xf numFmtId="0" fontId="0" fillId="0" borderId="0" xfId="0" applyAlignment="1">
      <alignment horizontal="center" vertical="center"/>
    </xf>
    <xf numFmtId="0" fontId="2" fillId="0" borderId="0" xfId="0" applyNumberFormat="1"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10" xfId="0" applyNumberFormat="1" applyBorder="1" applyAlignment="1">
      <alignment vertical="top" wrapText="1"/>
    </xf>
    <xf numFmtId="0" fontId="0" fillId="0" borderId="11"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2" fillId="0" borderId="0" xfId="0" applyNumberFormat="1" applyFont="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5" borderId="0" xfId="0" applyFill="1"/>
    <xf numFmtId="0" fontId="0" fillId="0" borderId="0" xfId="0" applyAlignment="1">
      <alignment horizontal="center"/>
    </xf>
    <xf numFmtId="0" fontId="0" fillId="0" borderId="0" xfId="0" applyFill="1"/>
    <xf numFmtId="10" fontId="0" fillId="0" borderId="0" xfId="0" applyNumberFormat="1" applyFill="1"/>
    <xf numFmtId="0" fontId="6" fillId="0" borderId="0" xfId="0" applyFont="1" applyAlignment="1">
      <alignment horizontal="center" vertical="center"/>
    </xf>
    <xf numFmtId="0" fontId="6" fillId="0" borderId="0" xfId="0" applyFont="1" applyBorder="1" applyAlignment="1">
      <alignment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10" fillId="4" borderId="17" xfId="0" applyFont="1" applyFill="1" applyBorder="1" applyAlignment="1">
      <alignment horizontal="center" vertical="center" wrapText="1"/>
    </xf>
    <xf numFmtId="0" fontId="10" fillId="4" borderId="17" xfId="0" applyFont="1" applyFill="1" applyBorder="1" applyAlignment="1">
      <alignment horizontal="center" vertical="center"/>
    </xf>
    <xf numFmtId="0" fontId="4"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12" fillId="5" borderId="2" xfId="0" applyFont="1" applyFill="1" applyBorder="1" applyAlignment="1">
      <alignment vertical="center"/>
    </xf>
    <xf numFmtId="10" fontId="5" fillId="5" borderId="2" xfId="0" applyNumberFormat="1" applyFont="1" applyFill="1" applyBorder="1" applyAlignment="1">
      <alignment horizontal="center" vertical="center"/>
    </xf>
    <xf numFmtId="9" fontId="5" fillId="5" borderId="2" xfId="0" applyNumberFormat="1" applyFont="1" applyFill="1" applyBorder="1" applyAlignment="1">
      <alignment horizontal="center" vertical="center"/>
    </xf>
    <xf numFmtId="0" fontId="7" fillId="5" borderId="20" xfId="0" applyFont="1" applyFill="1" applyBorder="1" applyAlignment="1">
      <alignment vertical="center"/>
    </xf>
    <xf numFmtId="164" fontId="7" fillId="0" borderId="8" xfId="0" applyNumberFormat="1" applyFont="1" applyBorder="1" applyAlignment="1">
      <alignment horizontal="center" vertical="center"/>
    </xf>
    <xf numFmtId="0" fontId="12" fillId="0" borderId="8" xfId="0" applyFont="1" applyBorder="1" applyAlignment="1">
      <alignment vertical="center"/>
    </xf>
    <xf numFmtId="10" fontId="5" fillId="0" borderId="8" xfId="0" applyNumberFormat="1" applyFont="1" applyBorder="1" applyAlignment="1">
      <alignment horizontal="center" vertical="center"/>
    </xf>
    <xf numFmtId="9" fontId="5" fillId="0" borderId="8"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22" xfId="0" applyFont="1" applyBorder="1" applyAlignment="1">
      <alignment vertical="center"/>
    </xf>
    <xf numFmtId="164" fontId="7" fillId="0" borderId="3" xfId="0" applyNumberFormat="1" applyFont="1" applyBorder="1" applyAlignment="1">
      <alignment horizontal="center" vertical="center"/>
    </xf>
    <xf numFmtId="0" fontId="12" fillId="0" borderId="3" xfId="0" applyFont="1" applyBorder="1" applyAlignment="1">
      <alignment vertical="center"/>
    </xf>
    <xf numFmtId="10" fontId="5" fillId="0" borderId="3" xfId="0" applyNumberFormat="1" applyFont="1" applyBorder="1" applyAlignment="1">
      <alignment horizontal="center" vertical="center"/>
    </xf>
    <xf numFmtId="9" fontId="5" fillId="0" borderId="3" xfId="0" applyNumberFormat="1"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vertical="center"/>
    </xf>
    <xf numFmtId="0" fontId="7" fillId="5" borderId="25" xfId="0" applyFont="1" applyFill="1" applyBorder="1" applyAlignment="1">
      <alignment horizontal="center" vertical="center"/>
    </xf>
    <xf numFmtId="0" fontId="12" fillId="5" borderId="25" xfId="0" applyFont="1" applyFill="1" applyBorder="1" applyAlignment="1">
      <alignment vertical="center"/>
    </xf>
    <xf numFmtId="10" fontId="5" fillId="5" borderId="25" xfId="0" applyNumberFormat="1" applyFont="1" applyFill="1" applyBorder="1" applyAlignment="1">
      <alignment horizontal="center" vertical="center"/>
    </xf>
    <xf numFmtId="9" fontId="5" fillId="5" borderId="25" xfId="0" applyNumberFormat="1" applyFont="1" applyFill="1" applyBorder="1" applyAlignment="1">
      <alignment horizontal="center" vertical="center"/>
    </xf>
    <xf numFmtId="0" fontId="7" fillId="5" borderId="30" xfId="0" applyFont="1" applyFill="1" applyBorder="1" applyAlignment="1">
      <alignment vertical="center"/>
    </xf>
    <xf numFmtId="0" fontId="7" fillId="5" borderId="8" xfId="0" applyFont="1" applyFill="1" applyBorder="1" applyAlignment="1">
      <alignment horizontal="center" vertical="center"/>
    </xf>
    <xf numFmtId="0" fontId="12" fillId="5" borderId="8" xfId="0" applyFont="1" applyFill="1" applyBorder="1" applyAlignment="1">
      <alignment vertical="center"/>
    </xf>
    <xf numFmtId="10" fontId="5" fillId="5" borderId="8" xfId="0" applyNumberFormat="1" applyFont="1" applyFill="1" applyBorder="1" applyAlignment="1">
      <alignment horizontal="center" vertical="center"/>
    </xf>
    <xf numFmtId="9" fontId="5" fillId="5" borderId="8" xfId="0" applyNumberFormat="1" applyFont="1" applyFill="1" applyBorder="1" applyAlignment="1">
      <alignment horizontal="center" vertical="center"/>
    </xf>
    <xf numFmtId="0" fontId="7" fillId="5" borderId="29" xfId="0" applyFont="1" applyFill="1" applyBorder="1" applyAlignment="1">
      <alignment vertical="center"/>
    </xf>
    <xf numFmtId="0" fontId="7" fillId="5" borderId="17" xfId="0" applyFont="1" applyFill="1" applyBorder="1" applyAlignment="1">
      <alignment horizontal="center" vertical="center"/>
    </xf>
    <xf numFmtId="0" fontId="12" fillId="5" borderId="17" xfId="0" applyFont="1" applyFill="1" applyBorder="1" applyAlignment="1">
      <alignment vertical="center"/>
    </xf>
    <xf numFmtId="10" fontId="5" fillId="5" borderId="17" xfId="0" applyNumberFormat="1" applyFont="1" applyFill="1" applyBorder="1" applyAlignment="1">
      <alignment horizontal="center" vertical="center"/>
    </xf>
    <xf numFmtId="9" fontId="5" fillId="5" borderId="17" xfId="0" applyNumberFormat="1" applyFont="1" applyFill="1" applyBorder="1" applyAlignment="1">
      <alignment horizontal="center" vertical="center"/>
    </xf>
    <xf numFmtId="0" fontId="7" fillId="5" borderId="18" xfId="0" applyFont="1" applyFill="1" applyBorder="1" applyAlignment="1">
      <alignment vertical="center"/>
    </xf>
    <xf numFmtId="0" fontId="7" fillId="0" borderId="2" xfId="0" applyFont="1" applyBorder="1" applyAlignment="1">
      <alignment horizontal="center" vertical="center"/>
    </xf>
    <xf numFmtId="0" fontId="12" fillId="0" borderId="2" xfId="0" applyFont="1" applyBorder="1" applyAlignment="1">
      <alignment vertical="center"/>
    </xf>
    <xf numFmtId="10" fontId="5" fillId="0" borderId="2" xfId="0" applyNumberFormat="1" applyFont="1" applyBorder="1" applyAlignment="1">
      <alignment horizontal="center" vertical="center"/>
    </xf>
    <xf numFmtId="0" fontId="7" fillId="0" borderId="25" xfId="0" applyFont="1" applyBorder="1" applyAlignment="1">
      <alignment horizontal="center" vertical="center"/>
    </xf>
    <xf numFmtId="0" fontId="7" fillId="0" borderId="30" xfId="0" applyFont="1" applyBorder="1" applyAlignment="1">
      <alignment vertical="center"/>
    </xf>
    <xf numFmtId="0" fontId="7" fillId="0" borderId="8" xfId="0" applyFont="1" applyBorder="1" applyAlignment="1">
      <alignment horizontal="center" vertical="center"/>
    </xf>
    <xf numFmtId="9" fontId="5" fillId="0" borderId="8" xfId="0" applyNumberFormat="1" applyFont="1" applyBorder="1" applyAlignment="1">
      <alignment horizontal="center" vertical="center"/>
    </xf>
    <xf numFmtId="0" fontId="7" fillId="0" borderId="29" xfId="0" applyFont="1" applyBorder="1" applyAlignment="1">
      <alignment vertical="center"/>
    </xf>
    <xf numFmtId="0" fontId="5" fillId="5" borderId="25" xfId="0" applyFont="1" applyFill="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vertical="center"/>
    </xf>
    <xf numFmtId="0" fontId="12" fillId="0" borderId="2" xfId="0" applyFont="1" applyBorder="1" applyAlignment="1">
      <alignment vertical="center" wrapText="1"/>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9" fontId="7" fillId="0" borderId="17" xfId="0" applyNumberFormat="1" applyFont="1" applyBorder="1" applyAlignment="1">
      <alignment horizontal="center" vertical="center"/>
    </xf>
    <xf numFmtId="10" fontId="5" fillId="0" borderId="25" xfId="0" applyNumberFormat="1" applyFont="1" applyBorder="1" applyAlignment="1">
      <alignment horizontal="center" vertical="center"/>
    </xf>
    <xf numFmtId="0" fontId="12" fillId="0" borderId="8" xfId="0" applyFont="1" applyBorder="1" applyAlignment="1">
      <alignment vertical="center" wrapText="1"/>
    </xf>
    <xf numFmtId="0" fontId="7" fillId="3" borderId="3" xfId="0" applyFont="1" applyFill="1" applyBorder="1" applyAlignment="1">
      <alignment vertical="center"/>
    </xf>
    <xf numFmtId="10" fontId="8" fillId="0" borderId="3" xfId="0" applyNumberFormat="1" applyFont="1" applyBorder="1" applyAlignment="1">
      <alignment horizontal="center" vertical="center" wrapText="1"/>
    </xf>
    <xf numFmtId="0" fontId="13" fillId="4" borderId="34" xfId="0" applyFont="1" applyFill="1" applyBorder="1" applyAlignment="1">
      <alignment vertical="center"/>
    </xf>
    <xf numFmtId="0" fontId="13" fillId="4" borderId="35" xfId="0" applyFont="1" applyFill="1" applyBorder="1" applyAlignment="1">
      <alignment vertical="center"/>
    </xf>
    <xf numFmtId="10" fontId="7" fillId="7" borderId="35" xfId="0" applyNumberFormat="1" applyFont="1" applyFill="1" applyBorder="1" applyAlignment="1">
      <alignment horizontal="center" vertical="center"/>
    </xf>
    <xf numFmtId="0" fontId="13" fillId="4" borderId="36" xfId="0" applyFont="1" applyFill="1" applyBorder="1" applyAlignment="1">
      <alignment vertical="center"/>
    </xf>
    <xf numFmtId="2" fontId="13" fillId="4" borderId="5" xfId="0" applyNumberFormat="1" applyFont="1" applyFill="1" applyBorder="1" applyAlignment="1">
      <alignment horizontal="center" vertical="center"/>
    </xf>
    <xf numFmtId="0" fontId="13" fillId="4" borderId="28" xfId="0" applyFont="1" applyFill="1" applyBorder="1" applyAlignment="1">
      <alignment vertical="center"/>
    </xf>
    <xf numFmtId="0" fontId="11" fillId="0" borderId="6" xfId="0" applyFont="1" applyBorder="1" applyAlignment="1">
      <alignment vertical="center"/>
    </xf>
    <xf numFmtId="0" fontId="11" fillId="0" borderId="0" xfId="0" applyFont="1" applyBorder="1" applyAlignment="1">
      <alignment vertical="center"/>
    </xf>
    <xf numFmtId="10" fontId="7" fillId="7" borderId="31" xfId="0" applyNumberFormat="1" applyFont="1" applyFill="1" applyBorder="1" applyAlignment="1">
      <alignment horizontal="center"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7" fillId="0" borderId="27" xfId="0" applyFont="1" applyBorder="1" applyAlignment="1">
      <alignment horizontal="center" vertical="center"/>
    </xf>
    <xf numFmtId="0" fontId="12" fillId="6" borderId="25" xfId="0" applyFont="1" applyFill="1" applyBorder="1" applyAlignment="1">
      <alignment vertical="center"/>
    </xf>
    <xf numFmtId="0" fontId="12" fillId="6" borderId="8" xfId="0" applyFont="1" applyFill="1" applyBorder="1" applyAlignment="1">
      <alignment vertical="center" wrapText="1"/>
    </xf>
    <xf numFmtId="0" fontId="12" fillId="6" borderId="8" xfId="0" applyFont="1" applyFill="1" applyBorder="1" applyAlignment="1">
      <alignment vertical="center"/>
    </xf>
    <xf numFmtId="0" fontId="7" fillId="5" borderId="3" xfId="0" applyFont="1" applyFill="1" applyBorder="1" applyAlignment="1">
      <alignment horizontal="center" vertical="center"/>
    </xf>
    <xf numFmtId="0" fontId="12" fillId="6" borderId="3" xfId="0" applyFont="1" applyFill="1" applyBorder="1" applyAlignment="1">
      <alignment horizontal="left" vertical="center"/>
    </xf>
    <xf numFmtId="10" fontId="5" fillId="5" borderId="3" xfId="0" applyNumberFormat="1" applyFont="1" applyFill="1" applyBorder="1" applyAlignment="1">
      <alignment horizontal="center" vertical="center"/>
    </xf>
    <xf numFmtId="0" fontId="7" fillId="5" borderId="22" xfId="0" applyFont="1" applyFill="1" applyBorder="1" applyAlignment="1">
      <alignment vertical="center"/>
    </xf>
    <xf numFmtId="0" fontId="12" fillId="6" borderId="8" xfId="0" applyFont="1" applyFill="1" applyBorder="1" applyAlignment="1">
      <alignment horizontal="left" vertical="center" wrapText="1"/>
    </xf>
    <xf numFmtId="0" fontId="7" fillId="0" borderId="9" xfId="0" applyFont="1" applyFill="1" applyBorder="1" applyAlignment="1">
      <alignment horizontal="center" vertical="center"/>
    </xf>
    <xf numFmtId="0" fontId="12" fillId="0" borderId="42" xfId="0" applyFont="1" applyFill="1" applyBorder="1" applyAlignment="1">
      <alignment horizontal="left" vertical="center" wrapText="1"/>
    </xf>
    <xf numFmtId="10" fontId="5" fillId="0" borderId="9" xfId="0" applyNumberFormat="1" applyFont="1" applyFill="1" applyBorder="1" applyAlignment="1">
      <alignment horizontal="center" vertical="center"/>
    </xf>
    <xf numFmtId="0" fontId="7" fillId="0" borderId="26" xfId="0" applyFont="1" applyFill="1" applyBorder="1" applyAlignment="1">
      <alignment vertical="center"/>
    </xf>
    <xf numFmtId="0" fontId="7" fillId="0" borderId="3" xfId="0" applyFont="1" applyFill="1" applyBorder="1" applyAlignment="1">
      <alignment horizontal="center" vertical="center"/>
    </xf>
    <xf numFmtId="0" fontId="12" fillId="0" borderId="17" xfId="0" applyFont="1" applyFill="1" applyBorder="1" applyAlignment="1">
      <alignment horizontal="left" vertical="center" wrapText="1"/>
    </xf>
    <xf numFmtId="10" fontId="5" fillId="0" borderId="3" xfId="0" applyNumberFormat="1" applyFont="1" applyFill="1" applyBorder="1" applyAlignment="1">
      <alignment horizontal="center" vertical="center"/>
    </xf>
    <xf numFmtId="0" fontId="7" fillId="0" borderId="22" xfId="0" applyFont="1" applyFill="1" applyBorder="1" applyAlignment="1">
      <alignment vertical="center"/>
    </xf>
    <xf numFmtId="0" fontId="7" fillId="0" borderId="17" xfId="0" applyFont="1" applyFill="1" applyBorder="1" applyAlignment="1">
      <alignment horizontal="center" vertical="center"/>
    </xf>
    <xf numFmtId="0" fontId="7" fillId="0" borderId="18" xfId="0" applyFont="1" applyFill="1" applyBorder="1" applyAlignment="1">
      <alignment vertical="center"/>
    </xf>
    <xf numFmtId="0" fontId="12" fillId="5" borderId="2" xfId="0" applyFont="1" applyFill="1" applyBorder="1" applyAlignment="1">
      <alignment vertical="center" wrapText="1"/>
    </xf>
    <xf numFmtId="2" fontId="7" fillId="5" borderId="8" xfId="0" applyNumberFormat="1" applyFont="1" applyFill="1" applyBorder="1" applyAlignment="1">
      <alignment horizontal="center" vertical="center"/>
    </xf>
    <xf numFmtId="2" fontId="7" fillId="5" borderId="3" xfId="0" applyNumberFormat="1" applyFont="1" applyFill="1" applyBorder="1" applyAlignment="1">
      <alignment horizontal="center" vertical="center"/>
    </xf>
    <xf numFmtId="0" fontId="12" fillId="5" borderId="3" xfId="0" applyFont="1" applyFill="1" applyBorder="1" applyAlignment="1">
      <alignment vertical="center" wrapText="1"/>
    </xf>
    <xf numFmtId="0" fontId="7" fillId="0" borderId="8" xfId="0" applyFont="1" applyFill="1" applyBorder="1" applyAlignment="1">
      <alignment vertical="center"/>
    </xf>
    <xf numFmtId="164" fontId="7" fillId="2" borderId="21" xfId="0" applyNumberFormat="1" applyFont="1" applyFill="1" applyBorder="1" applyAlignment="1">
      <alignment horizontal="center" vertical="center"/>
    </xf>
    <xf numFmtId="164" fontId="7" fillId="2" borderId="8" xfId="0" applyNumberFormat="1" applyFont="1" applyFill="1" applyBorder="1" applyAlignment="1">
      <alignment horizontal="center" vertical="center"/>
    </xf>
    <xf numFmtId="10" fontId="5" fillId="2" borderId="8" xfId="0" applyNumberFormat="1" applyFont="1" applyFill="1" applyBorder="1" applyAlignment="1">
      <alignment horizontal="center" vertical="center"/>
    </xf>
    <xf numFmtId="0" fontId="7" fillId="2" borderId="8" xfId="0" applyFont="1" applyFill="1" applyBorder="1" applyAlignment="1">
      <alignment vertical="center"/>
    </xf>
    <xf numFmtId="0" fontId="7" fillId="2" borderId="8" xfId="0" applyFont="1" applyFill="1" applyBorder="1" applyAlignment="1">
      <alignment horizontal="center" vertical="center"/>
    </xf>
    <xf numFmtId="0" fontId="7" fillId="2" borderId="29" xfId="0" applyFont="1" applyFill="1" applyBorder="1" applyAlignment="1">
      <alignment vertical="center"/>
    </xf>
    <xf numFmtId="164" fontId="7" fillId="0" borderId="23"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0" fontId="7" fillId="0" borderId="3" xfId="0" applyFont="1" applyFill="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1" fontId="11" fillId="5" borderId="19" xfId="0" applyNumberFormat="1" applyFont="1" applyFill="1" applyBorder="1" applyAlignment="1">
      <alignment horizontal="center" vertical="center"/>
    </xf>
    <xf numFmtId="10" fontId="15" fillId="5" borderId="2" xfId="0" applyNumberFormat="1" applyFont="1" applyFill="1" applyBorder="1" applyAlignment="1">
      <alignment horizontal="center" vertical="center"/>
    </xf>
    <xf numFmtId="10" fontId="5" fillId="5" borderId="17" xfId="0" applyNumberFormat="1" applyFont="1" applyFill="1" applyBorder="1" applyAlignment="1">
      <alignment horizontal="center" vertical="center"/>
    </xf>
    <xf numFmtId="10" fontId="5" fillId="5" borderId="3" xfId="0" applyNumberFormat="1" applyFont="1" applyFill="1" applyBorder="1" applyAlignment="1">
      <alignment horizontal="center" vertical="center"/>
    </xf>
    <xf numFmtId="0" fontId="12" fillId="5" borderId="3" xfId="0" applyFont="1" applyFill="1" applyBorder="1" applyAlignment="1">
      <alignment vertical="center"/>
    </xf>
    <xf numFmtId="164" fontId="7" fillId="0" borderId="2" xfId="0" applyNumberFormat="1" applyFont="1" applyBorder="1" applyAlignment="1">
      <alignment horizontal="center" vertical="center"/>
    </xf>
    <xf numFmtId="0" fontId="7" fillId="0" borderId="20" xfId="0" applyFont="1" applyBorder="1" applyAlignment="1">
      <alignment vertical="center"/>
    </xf>
    <xf numFmtId="0" fontId="11" fillId="5" borderId="40" xfId="0" applyFont="1" applyFill="1" applyBorder="1" applyAlignment="1">
      <alignment horizontal="center" vertical="center"/>
    </xf>
    <xf numFmtId="0" fontId="11" fillId="5" borderId="41" xfId="0" applyFont="1" applyFill="1" applyBorder="1" applyAlignment="1">
      <alignment horizontal="center" vertical="center"/>
    </xf>
    <xf numFmtId="0" fontId="11" fillId="5" borderId="43"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10" fontId="15" fillId="5" borderId="9" xfId="0" applyNumberFormat="1" applyFont="1" applyFill="1" applyBorder="1" applyAlignment="1">
      <alignment horizontal="center" vertical="center"/>
    </xf>
    <xf numFmtId="10" fontId="15" fillId="5" borderId="1" xfId="0" applyNumberFormat="1" applyFont="1" applyFill="1" applyBorder="1" applyAlignment="1">
      <alignment horizontal="center" vertical="center"/>
    </xf>
    <xf numFmtId="10" fontId="15" fillId="5" borderId="4" xfId="0" applyNumberFormat="1" applyFont="1" applyFill="1" applyBorder="1" applyAlignment="1">
      <alignment horizontal="center" vertical="center"/>
    </xf>
    <xf numFmtId="10" fontId="5" fillId="5" borderId="37" xfId="0" applyNumberFormat="1" applyFont="1" applyFill="1" applyBorder="1" applyAlignment="1">
      <alignment horizontal="center" vertical="center"/>
    </xf>
    <xf numFmtId="10" fontId="5" fillId="5" borderId="38" xfId="0" applyNumberFormat="1" applyFont="1" applyFill="1" applyBorder="1" applyAlignment="1">
      <alignment horizontal="center" vertical="center"/>
    </xf>
    <xf numFmtId="10" fontId="5" fillId="0" borderId="44" xfId="0" applyNumberFormat="1" applyFont="1" applyFill="1" applyBorder="1" applyAlignment="1">
      <alignment horizontal="center" vertical="center"/>
    </xf>
    <xf numFmtId="10" fontId="5" fillId="0" borderId="45" xfId="0" applyNumberFormat="1" applyFont="1" applyFill="1" applyBorder="1" applyAlignment="1">
      <alignment horizontal="center" vertical="center"/>
    </xf>
    <xf numFmtId="0" fontId="4" fillId="0" borderId="0" xfId="0" applyFont="1" applyAlignment="1">
      <alignment horizontal="left" vertical="center"/>
    </xf>
    <xf numFmtId="0" fontId="19" fillId="0" borderId="0" xfId="0" applyFont="1" applyAlignment="1">
      <alignment horizontal="center" vertical="center"/>
    </xf>
    <xf numFmtId="0" fontId="11" fillId="5"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4" fillId="0" borderId="39" xfId="0" applyFont="1" applyBorder="1" applyAlignment="1">
      <alignment horizontal="left" vertical="center"/>
    </xf>
    <xf numFmtId="0" fontId="20" fillId="0" borderId="39"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14" fontId="16" fillId="0" borderId="0" xfId="0" applyNumberFormat="1" applyFont="1" applyAlignment="1">
      <alignment horizontal="center" vertical="center"/>
    </xf>
    <xf numFmtId="0" fontId="16" fillId="0" borderId="0" xfId="0" applyFont="1" applyAlignment="1">
      <alignment horizontal="center" vertical="center"/>
    </xf>
    <xf numFmtId="0" fontId="13" fillId="4" borderId="13" xfId="0" applyFont="1" applyFill="1" applyBorder="1" applyAlignment="1">
      <alignment horizontal="center" vertical="center"/>
    </xf>
    <xf numFmtId="0" fontId="13" fillId="4" borderId="16"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3" fillId="4" borderId="14" xfId="0" applyFont="1" applyFill="1" applyBorder="1" applyAlignment="1">
      <alignment horizontal="center" vertical="center"/>
    </xf>
    <xf numFmtId="0" fontId="13" fillId="4" borderId="17"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7" fillId="0" borderId="33" xfId="0" applyFont="1" applyBorder="1" applyAlignment="1">
      <alignment horizontal="center" vertical="center"/>
    </xf>
    <xf numFmtId="0" fontId="7" fillId="0" borderId="31" xfId="0" applyFont="1" applyBorder="1" applyAlignment="1">
      <alignment horizontal="center" vertical="center"/>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23" xfId="0" applyFont="1" applyBorder="1" applyAlignment="1">
      <alignment horizontal="center" vertical="center"/>
    </xf>
    <xf numFmtId="0" fontId="4" fillId="5" borderId="25"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1" fillId="5" borderId="24" xfId="0" applyFont="1" applyFill="1" applyBorder="1" applyAlignment="1">
      <alignment horizontal="center" vertical="center"/>
    </xf>
    <xf numFmtId="0" fontId="11" fillId="5" borderId="21"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25"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10" fontId="15" fillId="0" borderId="2" xfId="0" applyNumberFormat="1" applyFont="1" applyBorder="1" applyAlignment="1">
      <alignment horizontal="center" vertical="center"/>
    </xf>
    <xf numFmtId="10" fontId="15" fillId="0" borderId="8" xfId="0" applyNumberFormat="1" applyFont="1" applyBorder="1" applyAlignment="1">
      <alignment horizontal="center" vertical="center"/>
    </xf>
    <xf numFmtId="10" fontId="15" fillId="0" borderId="9" xfId="0" applyNumberFormat="1" applyFont="1" applyFill="1" applyBorder="1" applyAlignment="1">
      <alignment horizontal="center" vertical="center"/>
    </xf>
    <xf numFmtId="10" fontId="15" fillId="0" borderId="1" xfId="0" applyNumberFormat="1" applyFont="1" applyFill="1" applyBorder="1" applyAlignment="1">
      <alignment horizontal="center" vertical="center"/>
    </xf>
    <xf numFmtId="10" fontId="15" fillId="0" borderId="4" xfId="0" applyNumberFormat="1" applyFont="1" applyFill="1" applyBorder="1" applyAlignment="1">
      <alignment horizontal="center" vertical="center"/>
    </xf>
    <xf numFmtId="10" fontId="5" fillId="5" borderId="8" xfId="0" applyNumberFormat="1" applyFont="1" applyFill="1" applyBorder="1" applyAlignment="1">
      <alignment horizontal="center" vertical="center"/>
    </xf>
    <xf numFmtId="0" fontId="7" fillId="0" borderId="8" xfId="0" applyFont="1" applyBorder="1" applyAlignment="1">
      <alignment horizontal="center" vertical="center"/>
    </xf>
    <xf numFmtId="10" fontId="15" fillId="5" borderId="2" xfId="0" applyNumberFormat="1" applyFont="1" applyFill="1" applyBorder="1" applyAlignment="1">
      <alignment horizontal="center" vertical="center"/>
    </xf>
    <xf numFmtId="10" fontId="15" fillId="5" borderId="8" xfId="0" applyNumberFormat="1" applyFont="1" applyFill="1" applyBorder="1" applyAlignment="1">
      <alignment horizontal="center" vertical="center"/>
    </xf>
    <xf numFmtId="10" fontId="15" fillId="5" borderId="3" xfId="0" applyNumberFormat="1" applyFont="1" applyFill="1" applyBorder="1" applyAlignment="1">
      <alignment horizontal="center" vertical="center"/>
    </xf>
    <xf numFmtId="10" fontId="15" fillId="5" borderId="25" xfId="0" applyNumberFormat="1" applyFont="1" applyFill="1" applyBorder="1" applyAlignment="1">
      <alignment horizontal="center" vertical="center"/>
    </xf>
    <xf numFmtId="10" fontId="15" fillId="5" borderId="17" xfId="0" applyNumberFormat="1"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10" fontId="5" fillId="0" borderId="8" xfId="0" applyNumberFormat="1" applyFont="1" applyFill="1" applyBorder="1" applyAlignment="1">
      <alignment horizontal="center" vertical="center"/>
    </xf>
    <xf numFmtId="10" fontId="15" fillId="0" borderId="3" xfId="0" applyNumberFormat="1" applyFont="1" applyBorder="1" applyAlignment="1">
      <alignment horizontal="center" vertical="center"/>
    </xf>
    <xf numFmtId="10" fontId="5" fillId="5" borderId="25" xfId="0" applyNumberFormat="1" applyFont="1" applyFill="1" applyBorder="1" applyAlignment="1">
      <alignment horizontal="center" vertical="center"/>
    </xf>
    <xf numFmtId="0" fontId="11" fillId="0" borderId="3" xfId="0" applyFont="1" applyBorder="1" applyAlignment="1">
      <alignment horizontal="center" vertical="center" wrapText="1"/>
    </xf>
    <xf numFmtId="0" fontId="4" fillId="5" borderId="25" xfId="0" applyFont="1" applyFill="1" applyBorder="1" applyAlignment="1">
      <alignment horizontal="center" vertical="center"/>
    </xf>
    <xf numFmtId="0" fontId="4" fillId="5" borderId="17" xfId="0" applyFont="1" applyFill="1" applyBorder="1" applyAlignment="1">
      <alignment horizontal="center" vertical="center"/>
    </xf>
    <xf numFmtId="164" fontId="4" fillId="0" borderId="8"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 fontId="11" fillId="0" borderId="21" xfId="0" applyNumberFormat="1" applyFont="1" applyFill="1" applyBorder="1" applyAlignment="1">
      <alignment horizontal="center" vertical="center"/>
    </xf>
    <xf numFmtId="1" fontId="11" fillId="0" borderId="23"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5" borderId="19" xfId="0" applyFont="1" applyFill="1" applyBorder="1" applyAlignment="1">
      <alignment horizontal="center" vertical="center"/>
    </xf>
    <xf numFmtId="0" fontId="11" fillId="5" borderId="23"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6" xfId="0" applyFont="1" applyFill="1" applyBorder="1" applyAlignment="1">
      <alignment horizontal="center" vertical="center"/>
    </xf>
    <xf numFmtId="10" fontId="5" fillId="5" borderId="17" xfId="0" applyNumberFormat="1" applyFont="1" applyFill="1" applyBorder="1" applyAlignment="1">
      <alignment horizontal="center" vertical="center"/>
    </xf>
    <xf numFmtId="0" fontId="4" fillId="0" borderId="0" xfId="0" applyFont="1" applyBorder="1" applyAlignment="1">
      <alignment horizontal="center" vertical="center"/>
    </xf>
    <xf numFmtId="0" fontId="7" fillId="0" borderId="3" xfId="0" applyFont="1" applyBorder="1" applyAlignment="1">
      <alignment horizontal="center" vertical="center"/>
    </xf>
    <xf numFmtId="10" fontId="5" fillId="0" borderId="8" xfId="0" applyNumberFormat="1" applyFont="1" applyBorder="1" applyAlignment="1">
      <alignment horizontal="center" vertical="center"/>
    </xf>
    <xf numFmtId="0" fontId="5" fillId="0" borderId="8" xfId="0" applyFont="1" applyBorder="1" applyAlignment="1">
      <alignment horizontal="center" vertical="center"/>
    </xf>
    <xf numFmtId="10" fontId="5" fillId="5" borderId="3" xfId="0" applyNumberFormat="1" applyFont="1" applyFill="1" applyBorder="1" applyAlignment="1">
      <alignment horizontal="center" vertical="center"/>
    </xf>
    <xf numFmtId="10" fontId="5" fillId="0" borderId="37" xfId="0" applyNumberFormat="1" applyFont="1" applyFill="1" applyBorder="1" applyAlignment="1">
      <alignment horizontal="center" vertical="center"/>
    </xf>
    <xf numFmtId="10" fontId="5" fillId="0" borderId="38"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FF"/>
      <color rgb="FF66CCFF"/>
      <color rgb="FF0033CC"/>
      <color rgb="FFB2A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1971674</xdr:colOff>
      <xdr:row>80</xdr:row>
      <xdr:rowOff>28575</xdr:rowOff>
    </xdr:from>
    <xdr:to>
      <xdr:col>9</xdr:col>
      <xdr:colOff>65925</xdr:colOff>
      <xdr:row>83</xdr:row>
      <xdr:rowOff>80814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599" y="20554950"/>
          <a:ext cx="2190001" cy="680889"/>
        </a:xfrm>
        <a:prstGeom prst="rect">
          <a:avLst/>
        </a:prstGeom>
      </xdr:spPr>
    </xdr:pic>
    <xdr:clientData/>
  </xdr:twoCellAnchor>
  <xdr:twoCellAnchor editAs="oneCell">
    <xdr:from>
      <xdr:col>4</xdr:col>
      <xdr:colOff>2000250</xdr:colOff>
      <xdr:row>46</xdr:row>
      <xdr:rowOff>47625</xdr:rowOff>
    </xdr:from>
    <xdr:to>
      <xdr:col>9</xdr:col>
      <xdr:colOff>94501</xdr:colOff>
      <xdr:row>49</xdr:row>
      <xdr:rowOff>42714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10277475"/>
          <a:ext cx="2190001" cy="680889"/>
        </a:xfrm>
        <a:prstGeom prst="rect">
          <a:avLst/>
        </a:prstGeom>
      </xdr:spPr>
    </xdr:pic>
    <xdr:clientData/>
  </xdr:twoCellAnchor>
  <xdr:twoCellAnchor editAs="oneCell">
    <xdr:from>
      <xdr:col>4</xdr:col>
      <xdr:colOff>2000250</xdr:colOff>
      <xdr:row>0</xdr:row>
      <xdr:rowOff>0</xdr:rowOff>
    </xdr:from>
    <xdr:to>
      <xdr:col>9</xdr:col>
      <xdr:colOff>94501</xdr:colOff>
      <xdr:row>6</xdr:row>
      <xdr:rowOff>23664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7175" y="0"/>
          <a:ext cx="2190001" cy="6808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10"/>
  <sheetViews>
    <sheetView tabSelected="1" view="pageBreakPreview" topLeftCell="A7" zoomScaleNormal="130" zoomScaleSheetLayoutView="100" workbookViewId="0">
      <selection activeCell="V19" sqref="V19"/>
    </sheetView>
  </sheetViews>
  <sheetFormatPr defaultRowHeight="13.2"/>
  <cols>
    <col min="1" max="1" width="5" customWidth="1"/>
    <col min="2" max="2" width="13.88671875" style="6" customWidth="1"/>
    <col min="3" max="3" width="8.109375" style="1" customWidth="1"/>
    <col min="4" max="4" width="5.44140625" style="6" customWidth="1"/>
    <col min="5" max="5" width="34" customWidth="1"/>
    <col min="6" max="7" width="6.109375" style="6" customWidth="1"/>
    <col min="8" max="8" width="7.6640625" style="19" customWidth="1"/>
    <col min="9" max="9" width="7.44140625" customWidth="1"/>
    <col min="15" max="15" width="0.77734375" customWidth="1"/>
    <col min="16" max="18" width="8.88671875" hidden="1" customWidth="1"/>
  </cols>
  <sheetData>
    <row r="1" spans="1:14" hidden="1"/>
    <row r="2" spans="1:14" ht="6" hidden="1" customHeight="1"/>
    <row r="3" spans="1:14" hidden="1"/>
    <row r="4" spans="1:14" ht="16.5" customHeight="1">
      <c r="A4" s="151" t="s">
        <v>86</v>
      </c>
      <c r="B4" s="151"/>
      <c r="C4" s="159"/>
      <c r="D4" s="160"/>
      <c r="E4" s="160"/>
      <c r="F4" s="22" t="s">
        <v>22</v>
      </c>
      <c r="G4" s="22"/>
      <c r="H4" s="22"/>
      <c r="I4" s="23"/>
    </row>
    <row r="5" spans="1:14" s="4" customFormat="1" ht="17.25" customHeight="1">
      <c r="A5" s="151" t="s">
        <v>85</v>
      </c>
      <c r="B5" s="151"/>
      <c r="C5" s="157"/>
      <c r="D5" s="157"/>
      <c r="E5" s="157"/>
      <c r="F5" s="24"/>
      <c r="G5" s="24"/>
      <c r="H5" s="25"/>
      <c r="I5" s="26"/>
    </row>
    <row r="6" spans="1:14" s="4" customFormat="1" ht="18" customHeight="1">
      <c r="A6" s="151" t="s">
        <v>0</v>
      </c>
      <c r="B6" s="151"/>
      <c r="C6" s="158"/>
      <c r="D6" s="158"/>
      <c r="E6" s="158"/>
      <c r="F6" s="24"/>
      <c r="G6" s="24"/>
      <c r="H6" s="24" t="s">
        <v>22</v>
      </c>
      <c r="I6" s="26"/>
    </row>
    <row r="7" spans="1:14" s="4" customFormat="1" ht="13.5" customHeight="1">
      <c r="A7" s="151" t="s">
        <v>19</v>
      </c>
      <c r="B7" s="151"/>
      <c r="C7" s="152"/>
      <c r="D7" s="152"/>
      <c r="E7" s="152"/>
      <c r="F7" s="24"/>
      <c r="G7" s="24"/>
      <c r="H7" s="24" t="s">
        <v>22</v>
      </c>
      <c r="I7" s="26"/>
    </row>
    <row r="8" spans="1:14" s="4" customFormat="1" ht="14.25" customHeight="1" thickBot="1">
      <c r="A8" s="155" t="s">
        <v>72</v>
      </c>
      <c r="B8" s="155"/>
      <c r="C8" s="156"/>
      <c r="D8" s="156"/>
      <c r="E8" s="156"/>
      <c r="F8" s="27"/>
      <c r="G8" s="27"/>
      <c r="H8" s="27"/>
      <c r="I8" s="26"/>
    </row>
    <row r="9" spans="1:14" ht="34.5" customHeight="1" thickTop="1">
      <c r="A9" s="230" t="s">
        <v>32</v>
      </c>
      <c r="B9" s="163" t="s">
        <v>38</v>
      </c>
      <c r="C9" s="163" t="s">
        <v>27</v>
      </c>
      <c r="D9" s="206" t="s">
        <v>33</v>
      </c>
      <c r="E9" s="167" t="s">
        <v>37</v>
      </c>
      <c r="F9" s="163" t="s">
        <v>26</v>
      </c>
      <c r="G9" s="163"/>
      <c r="H9" s="163" t="s">
        <v>1</v>
      </c>
      <c r="I9" s="169" t="s">
        <v>2</v>
      </c>
    </row>
    <row r="10" spans="1:14" ht="32.25" customHeight="1" thickBot="1">
      <c r="A10" s="231"/>
      <c r="B10" s="164"/>
      <c r="C10" s="164"/>
      <c r="D10" s="207"/>
      <c r="E10" s="168"/>
      <c r="F10" s="28" t="s">
        <v>104</v>
      </c>
      <c r="G10" s="29" t="s">
        <v>28</v>
      </c>
      <c r="H10" s="164"/>
      <c r="I10" s="170"/>
      <c r="J10" s="20"/>
      <c r="K10" s="20"/>
      <c r="L10" s="20"/>
      <c r="M10" s="20"/>
      <c r="N10" s="20"/>
    </row>
    <row r="11" spans="1:14" s="18" customFormat="1" ht="18.899999999999999" customHeight="1" thickTop="1">
      <c r="A11" s="131">
        <v>1</v>
      </c>
      <c r="B11" s="30" t="s">
        <v>3</v>
      </c>
      <c r="C11" s="132">
        <f>F11</f>
        <v>0.01</v>
      </c>
      <c r="D11" s="31">
        <v>1</v>
      </c>
      <c r="E11" s="32" t="s">
        <v>15</v>
      </c>
      <c r="F11" s="33">
        <v>0.01</v>
      </c>
      <c r="G11" s="34" t="s">
        <v>29</v>
      </c>
      <c r="H11" s="31"/>
      <c r="I11" s="35"/>
      <c r="J11" s="20"/>
      <c r="K11" s="20"/>
      <c r="L11" s="20"/>
      <c r="M11" s="20"/>
      <c r="N11" s="20"/>
    </row>
    <row r="12" spans="1:14" ht="18.899999999999999" customHeight="1">
      <c r="A12" s="216">
        <v>2</v>
      </c>
      <c r="B12" s="214" t="s">
        <v>4</v>
      </c>
      <c r="C12" s="195">
        <f>SUM(F12:F13)</f>
        <v>1.4999999999999999E-2</v>
      </c>
      <c r="D12" s="36">
        <v>2.1</v>
      </c>
      <c r="E12" s="37" t="s">
        <v>5</v>
      </c>
      <c r="F12" s="38">
        <v>5.0000000000000001E-3</v>
      </c>
      <c r="G12" s="39" t="s">
        <v>29</v>
      </c>
      <c r="H12" s="40"/>
      <c r="I12" s="41"/>
      <c r="J12" s="20"/>
      <c r="K12" s="20"/>
      <c r="L12" s="20"/>
      <c r="M12" s="20"/>
      <c r="N12" s="20"/>
    </row>
    <row r="13" spans="1:14" ht="23.25" customHeight="1" thickBot="1">
      <c r="A13" s="217"/>
      <c r="B13" s="215"/>
      <c r="C13" s="209"/>
      <c r="D13" s="42">
        <v>2.2000000000000002</v>
      </c>
      <c r="E13" s="43" t="s">
        <v>6</v>
      </c>
      <c r="F13" s="44">
        <v>0.01</v>
      </c>
      <c r="G13" s="45" t="s">
        <v>29</v>
      </c>
      <c r="H13" s="46"/>
      <c r="I13" s="47"/>
      <c r="J13" s="20"/>
      <c r="K13" s="20">
        <v>70000</v>
      </c>
      <c r="L13" s="20">
        <v>2000000</v>
      </c>
      <c r="M13" s="20">
        <f>K13/L13%</f>
        <v>3.5</v>
      </c>
      <c r="N13" s="20"/>
    </row>
    <row r="14" spans="1:14" s="18" customFormat="1" ht="18.899999999999999" customHeight="1" thickTop="1">
      <c r="A14" s="184">
        <v>3</v>
      </c>
      <c r="B14" s="187" t="s">
        <v>7</v>
      </c>
      <c r="C14" s="204">
        <f>SUM(F14:F18)</f>
        <v>9.2499999999999999E-2</v>
      </c>
      <c r="D14" s="48">
        <v>3.1</v>
      </c>
      <c r="E14" s="49" t="s">
        <v>31</v>
      </c>
      <c r="F14" s="50">
        <v>7.4999999999999997E-3</v>
      </c>
      <c r="G14" s="51" t="s">
        <v>29</v>
      </c>
      <c r="H14" s="48"/>
      <c r="I14" s="52"/>
      <c r="J14" s="20"/>
      <c r="K14" s="20"/>
      <c r="L14" s="20"/>
      <c r="M14" s="20"/>
      <c r="N14" s="20"/>
    </row>
    <row r="15" spans="1:14" s="18" customFormat="1" ht="18.899999999999999" customHeight="1">
      <c r="A15" s="185"/>
      <c r="B15" s="188"/>
      <c r="C15" s="202"/>
      <c r="D15" s="53">
        <v>3.2</v>
      </c>
      <c r="E15" s="54" t="s">
        <v>30</v>
      </c>
      <c r="F15" s="55">
        <v>5.5E-2</v>
      </c>
      <c r="G15" s="56" t="s">
        <v>29</v>
      </c>
      <c r="H15" s="53"/>
      <c r="I15" s="57"/>
      <c r="J15" s="20"/>
      <c r="K15" s="20"/>
      <c r="L15" s="20"/>
      <c r="M15" s="20"/>
      <c r="N15" s="20"/>
    </row>
    <row r="16" spans="1:14" s="18" customFormat="1" ht="18.899999999999999" customHeight="1">
      <c r="A16" s="185"/>
      <c r="B16" s="188"/>
      <c r="C16" s="202"/>
      <c r="D16" s="53">
        <v>3.3</v>
      </c>
      <c r="E16" s="54" t="s">
        <v>34</v>
      </c>
      <c r="F16" s="55">
        <v>5.0000000000000001E-3</v>
      </c>
      <c r="G16" s="56" t="s">
        <v>29</v>
      </c>
      <c r="H16" s="53"/>
      <c r="I16" s="57"/>
      <c r="J16" s="20"/>
      <c r="K16" s="20"/>
      <c r="L16" s="20"/>
      <c r="M16" s="20"/>
      <c r="N16" s="20"/>
    </row>
    <row r="17" spans="1:16" s="18" customFormat="1" ht="18.899999999999999" customHeight="1">
      <c r="A17" s="185"/>
      <c r="B17" s="188"/>
      <c r="C17" s="202"/>
      <c r="D17" s="53">
        <v>3.4</v>
      </c>
      <c r="E17" s="54" t="s">
        <v>35</v>
      </c>
      <c r="F17" s="55">
        <v>1.4999999999999999E-2</v>
      </c>
      <c r="G17" s="56" t="s">
        <v>29</v>
      </c>
      <c r="H17" s="53"/>
      <c r="I17" s="57"/>
      <c r="J17" s="20"/>
      <c r="K17" s="20"/>
      <c r="L17" s="20"/>
      <c r="M17" s="20"/>
      <c r="N17" s="20"/>
    </row>
    <row r="18" spans="1:16" s="18" customFormat="1" ht="18.899999999999999" customHeight="1" thickBot="1">
      <c r="A18" s="186"/>
      <c r="B18" s="189"/>
      <c r="C18" s="205"/>
      <c r="D18" s="58">
        <v>3.5</v>
      </c>
      <c r="E18" s="59" t="s">
        <v>36</v>
      </c>
      <c r="F18" s="60">
        <v>0.01</v>
      </c>
      <c r="G18" s="61" t="s">
        <v>29</v>
      </c>
      <c r="H18" s="58"/>
      <c r="I18" s="62"/>
      <c r="J18" s="20"/>
      <c r="K18" s="21">
        <f>1+F12+F14+F15</f>
        <v>1.0674999999999999</v>
      </c>
      <c r="L18" s="20"/>
      <c r="M18" s="20"/>
      <c r="N18" s="20"/>
    </row>
    <row r="19" spans="1:16" ht="18.899999999999999" customHeight="1" thickTop="1">
      <c r="A19" s="175">
        <v>4</v>
      </c>
      <c r="B19" s="173" t="s">
        <v>8</v>
      </c>
      <c r="C19" s="194">
        <f>SUM(F19:G21)</f>
        <v>0.21000000000000002</v>
      </c>
      <c r="D19" s="63">
        <v>4.0999999999999996</v>
      </c>
      <c r="E19" s="64" t="s">
        <v>39</v>
      </c>
      <c r="F19" s="65">
        <v>1.4999999999999999E-2</v>
      </c>
      <c r="G19" s="65">
        <v>0.01</v>
      </c>
      <c r="H19" s="66"/>
      <c r="I19" s="67"/>
      <c r="J19" s="20"/>
      <c r="K19" s="20">
        <f>1+0.5+0.75+5.5</f>
        <v>7.75</v>
      </c>
      <c r="L19" s="20"/>
      <c r="M19" s="20"/>
      <c r="N19" s="20"/>
    </row>
    <row r="20" spans="1:16" ht="18.899999999999999" customHeight="1">
      <c r="A20" s="176"/>
      <c r="B20" s="174"/>
      <c r="C20" s="195"/>
      <c r="D20" s="68">
        <v>4.2</v>
      </c>
      <c r="E20" s="37" t="s">
        <v>40</v>
      </c>
      <c r="F20" s="69">
        <v>0.1</v>
      </c>
      <c r="G20" s="38">
        <v>7.0000000000000007E-2</v>
      </c>
      <c r="H20" s="68"/>
      <c r="I20" s="70"/>
      <c r="J20" s="20"/>
      <c r="K20" s="20"/>
      <c r="L20" s="20"/>
      <c r="M20" s="20"/>
      <c r="N20" s="20"/>
      <c r="P20" s="5"/>
    </row>
    <row r="21" spans="1:16" ht="18.899999999999999" customHeight="1" thickBot="1">
      <c r="A21" s="180"/>
      <c r="B21" s="211"/>
      <c r="C21" s="209"/>
      <c r="D21" s="40">
        <v>4.3</v>
      </c>
      <c r="E21" s="43" t="s">
        <v>41</v>
      </c>
      <c r="F21" s="44">
        <v>5.0000000000000001E-3</v>
      </c>
      <c r="G21" s="44">
        <v>0.01</v>
      </c>
      <c r="H21" s="46"/>
      <c r="I21" s="47"/>
      <c r="J21" s="20"/>
      <c r="K21" s="20"/>
      <c r="L21" s="20"/>
      <c r="M21" s="20"/>
      <c r="N21" s="20"/>
    </row>
    <row r="22" spans="1:16" s="18" customFormat="1" ht="19.8" thickTop="1">
      <c r="A22" s="184">
        <v>5</v>
      </c>
      <c r="B22" s="212" t="s">
        <v>9</v>
      </c>
      <c r="C22" s="204">
        <f>F22+F23+G23</f>
        <v>6.25E-2</v>
      </c>
      <c r="D22" s="48">
        <v>5.0999999999999996</v>
      </c>
      <c r="E22" s="49" t="s">
        <v>42</v>
      </c>
      <c r="F22" s="50">
        <v>7.4999999999999997E-3</v>
      </c>
      <c r="G22" s="71" t="s">
        <v>29</v>
      </c>
      <c r="H22" s="48"/>
      <c r="I22" s="52"/>
      <c r="J22" s="20"/>
      <c r="K22" s="20"/>
      <c r="L22" s="20"/>
      <c r="M22" s="20"/>
      <c r="N22" s="20"/>
    </row>
    <row r="23" spans="1:16" s="18" customFormat="1" ht="18.899999999999999" customHeight="1" thickBot="1">
      <c r="A23" s="186"/>
      <c r="B23" s="213"/>
      <c r="C23" s="205"/>
      <c r="D23" s="58">
        <v>5.2</v>
      </c>
      <c r="E23" s="59" t="s">
        <v>43</v>
      </c>
      <c r="F23" s="60">
        <v>0.03</v>
      </c>
      <c r="G23" s="60">
        <v>2.5000000000000001E-2</v>
      </c>
      <c r="H23" s="58"/>
      <c r="I23" s="62"/>
      <c r="J23" s="20"/>
      <c r="K23" s="20"/>
      <c r="L23" s="20"/>
      <c r="M23" s="20"/>
      <c r="N23" s="20"/>
    </row>
    <row r="24" spans="1:16" ht="18.899999999999999" customHeight="1" thickTop="1">
      <c r="A24" s="175">
        <v>6</v>
      </c>
      <c r="B24" s="218" t="s">
        <v>10</v>
      </c>
      <c r="C24" s="194">
        <f>SUM(F24:G25)</f>
        <v>6.5000000000000002E-2</v>
      </c>
      <c r="D24" s="63">
        <v>6.1</v>
      </c>
      <c r="E24" s="64" t="s">
        <v>44</v>
      </c>
      <c r="F24" s="65">
        <v>2.2499999999999999E-2</v>
      </c>
      <c r="G24" s="65">
        <v>1.2500000000000001E-2</v>
      </c>
      <c r="H24" s="72"/>
      <c r="I24" s="73"/>
      <c r="J24" s="20"/>
      <c r="K24" s="20"/>
      <c r="L24" s="20"/>
      <c r="M24" s="20"/>
      <c r="N24" s="20"/>
    </row>
    <row r="25" spans="1:16" ht="18.899999999999999" customHeight="1" thickBot="1">
      <c r="A25" s="180"/>
      <c r="B25" s="219"/>
      <c r="C25" s="209"/>
      <c r="D25" s="40">
        <v>6.2</v>
      </c>
      <c r="E25" s="43" t="s">
        <v>45</v>
      </c>
      <c r="F25" s="44">
        <v>1.7500000000000002E-2</v>
      </c>
      <c r="G25" s="44">
        <v>1.2500000000000001E-2</v>
      </c>
      <c r="H25" s="46"/>
      <c r="I25" s="47"/>
      <c r="J25" s="20"/>
      <c r="K25" s="20"/>
      <c r="L25" s="20"/>
      <c r="M25" s="20"/>
      <c r="N25" s="20"/>
    </row>
    <row r="26" spans="1:16" s="18" customFormat="1" ht="13.5" customHeight="1" thickTop="1">
      <c r="A26" s="138">
        <v>7</v>
      </c>
      <c r="B26" s="141" t="s">
        <v>46</v>
      </c>
      <c r="C26" s="144">
        <f>F29+G29+F28+G28+F27+G27+F26+G26</f>
        <v>0.09</v>
      </c>
      <c r="D26" s="48">
        <v>7.1</v>
      </c>
      <c r="E26" s="49" t="s">
        <v>47</v>
      </c>
      <c r="F26" s="50">
        <v>1.7500000000000002E-2</v>
      </c>
      <c r="G26" s="50">
        <v>1.2500000000000001E-2</v>
      </c>
      <c r="H26" s="48"/>
      <c r="I26" s="52"/>
    </row>
    <row r="27" spans="1:16" s="18" customFormat="1" ht="14.25" customHeight="1">
      <c r="A27" s="139"/>
      <c r="B27" s="142"/>
      <c r="C27" s="145"/>
      <c r="D27" s="53">
        <v>7.2</v>
      </c>
      <c r="E27" s="54" t="s">
        <v>48</v>
      </c>
      <c r="F27" s="55">
        <v>0.02</v>
      </c>
      <c r="G27" s="55">
        <v>1.4999999999999999E-2</v>
      </c>
      <c r="H27" s="53"/>
      <c r="I27" s="57"/>
    </row>
    <row r="28" spans="1:16" s="18" customFormat="1" ht="16.5" customHeight="1">
      <c r="A28" s="139"/>
      <c r="B28" s="142"/>
      <c r="C28" s="145"/>
      <c r="D28" s="100">
        <v>7.3</v>
      </c>
      <c r="E28" s="135" t="s">
        <v>49</v>
      </c>
      <c r="F28" s="134">
        <v>7.4999999999999997E-3</v>
      </c>
      <c r="G28" s="134">
        <v>5.0000000000000001E-3</v>
      </c>
      <c r="H28" s="100"/>
      <c r="I28" s="103"/>
    </row>
    <row r="29" spans="1:16" s="18" customFormat="1" ht="15.75" customHeight="1" thickBot="1">
      <c r="A29" s="140"/>
      <c r="B29" s="143"/>
      <c r="C29" s="146"/>
      <c r="D29" s="58">
        <v>7.4</v>
      </c>
      <c r="E29" s="59" t="s">
        <v>106</v>
      </c>
      <c r="F29" s="133">
        <v>7.4999999999999997E-3</v>
      </c>
      <c r="G29" s="133">
        <v>5.0000000000000001E-3</v>
      </c>
      <c r="H29" s="58"/>
      <c r="I29" s="62"/>
    </row>
    <row r="30" spans="1:16" ht="19.5" customHeight="1" thickTop="1">
      <c r="A30" s="175">
        <v>8</v>
      </c>
      <c r="B30" s="177" t="s">
        <v>73</v>
      </c>
      <c r="C30" s="194">
        <f>F30+G31+G32</f>
        <v>3.5000000000000003E-2</v>
      </c>
      <c r="D30" s="63">
        <v>8.1</v>
      </c>
      <c r="E30" s="74" t="s">
        <v>20</v>
      </c>
      <c r="F30" s="65">
        <v>5.0000000000000001E-3</v>
      </c>
      <c r="G30" s="75" t="s">
        <v>29</v>
      </c>
      <c r="H30" s="136"/>
      <c r="I30" s="137"/>
      <c r="K30">
        <f>43.75</f>
        <v>43.75</v>
      </c>
      <c r="L30">
        <v>0.5</v>
      </c>
      <c r="M30">
        <v>5.5</v>
      </c>
    </row>
    <row r="31" spans="1:16" ht="18.899999999999999" customHeight="1">
      <c r="A31" s="176"/>
      <c r="B31" s="178"/>
      <c r="C31" s="195"/>
      <c r="D31" s="68">
        <v>8.1999999999999993</v>
      </c>
      <c r="E31" s="37" t="s">
        <v>51</v>
      </c>
      <c r="F31" s="76" t="s">
        <v>29</v>
      </c>
      <c r="G31" s="38">
        <v>5.0000000000000001E-3</v>
      </c>
      <c r="H31" s="136"/>
      <c r="I31" s="70"/>
    </row>
    <row r="32" spans="1:16" ht="12.75" customHeight="1" thickBot="1">
      <c r="A32" s="180"/>
      <c r="B32" s="179"/>
      <c r="C32" s="209"/>
      <c r="D32" s="40">
        <v>8.3000000000000007</v>
      </c>
      <c r="E32" s="43" t="s">
        <v>50</v>
      </c>
      <c r="F32" s="77" t="s">
        <v>29</v>
      </c>
      <c r="G32" s="44">
        <v>2.5000000000000001E-2</v>
      </c>
      <c r="H32" s="78"/>
      <c r="I32" s="47"/>
    </row>
    <row r="33" spans="1:9" s="18" customFormat="1" ht="18.899999999999999" customHeight="1" thickTop="1">
      <c r="A33" s="184">
        <v>9</v>
      </c>
      <c r="B33" s="181" t="s">
        <v>52</v>
      </c>
      <c r="C33" s="204">
        <f>F33+F34+F35+F36+F37+F38+G33+G34+G35</f>
        <v>6.9999999999999993E-2</v>
      </c>
      <c r="D33" s="48">
        <v>9.1</v>
      </c>
      <c r="E33" s="49" t="s">
        <v>74</v>
      </c>
      <c r="F33" s="50">
        <v>3.0000000000000001E-3</v>
      </c>
      <c r="G33" s="50">
        <v>2E-3</v>
      </c>
      <c r="H33" s="48"/>
      <c r="I33" s="52"/>
    </row>
    <row r="34" spans="1:9" s="18" customFormat="1" ht="18.899999999999999" customHeight="1">
      <c r="A34" s="185"/>
      <c r="B34" s="182"/>
      <c r="C34" s="202"/>
      <c r="D34" s="53">
        <v>9.1999999999999993</v>
      </c>
      <c r="E34" s="54" t="s">
        <v>75</v>
      </c>
      <c r="F34" s="55">
        <v>0.01</v>
      </c>
      <c r="G34" s="55">
        <v>5.0000000000000001E-3</v>
      </c>
      <c r="H34" s="53"/>
      <c r="I34" s="57"/>
    </row>
    <row r="35" spans="1:9" s="18" customFormat="1" ht="18.899999999999999" customHeight="1">
      <c r="A35" s="185"/>
      <c r="B35" s="182"/>
      <c r="C35" s="202"/>
      <c r="D35" s="53">
        <v>9.3000000000000007</v>
      </c>
      <c r="E35" s="54" t="s">
        <v>53</v>
      </c>
      <c r="F35" s="55">
        <v>1.2500000000000001E-2</v>
      </c>
      <c r="G35" s="56">
        <v>0.01</v>
      </c>
      <c r="H35" s="53"/>
      <c r="I35" s="57"/>
    </row>
    <row r="36" spans="1:9" s="18" customFormat="1" ht="18.899999999999999" customHeight="1">
      <c r="A36" s="185"/>
      <c r="B36" s="182"/>
      <c r="C36" s="202"/>
      <c r="D36" s="53">
        <v>9.4</v>
      </c>
      <c r="E36" s="54" t="s">
        <v>76</v>
      </c>
      <c r="F36" s="199">
        <v>2.5000000000000001E-3</v>
      </c>
      <c r="G36" s="199"/>
      <c r="H36" s="53"/>
      <c r="I36" s="57"/>
    </row>
    <row r="37" spans="1:9" s="18" customFormat="1" ht="18.899999999999999" customHeight="1">
      <c r="A37" s="185"/>
      <c r="B37" s="182"/>
      <c r="C37" s="202"/>
      <c r="D37" s="53">
        <v>9.5</v>
      </c>
      <c r="E37" s="54" t="s">
        <v>77</v>
      </c>
      <c r="F37" s="199">
        <v>0.01</v>
      </c>
      <c r="G37" s="199"/>
      <c r="H37" s="53"/>
      <c r="I37" s="57"/>
    </row>
    <row r="38" spans="1:9" s="18" customFormat="1" ht="15.75" customHeight="1" thickBot="1">
      <c r="A38" s="186"/>
      <c r="B38" s="183"/>
      <c r="C38" s="205"/>
      <c r="D38" s="58">
        <v>9.6</v>
      </c>
      <c r="E38" s="59" t="s">
        <v>54</v>
      </c>
      <c r="F38" s="232">
        <v>1.4999999999999999E-2</v>
      </c>
      <c r="G38" s="232"/>
      <c r="H38" s="58"/>
      <c r="I38" s="62"/>
    </row>
    <row r="39" spans="1:9" ht="18.899999999999999" customHeight="1" thickTop="1">
      <c r="A39" s="175">
        <v>10</v>
      </c>
      <c r="B39" s="177" t="s">
        <v>56</v>
      </c>
      <c r="C39" s="194">
        <f>F39+F40+F41+F42+F43+G43+G40+G39</f>
        <v>6.7500000000000004E-2</v>
      </c>
      <c r="D39" s="63">
        <v>10.1</v>
      </c>
      <c r="E39" s="64" t="s">
        <v>78</v>
      </c>
      <c r="F39" s="65">
        <v>5.0000000000000001E-3</v>
      </c>
      <c r="G39" s="79">
        <v>2.5000000000000001E-3</v>
      </c>
      <c r="H39" s="66"/>
      <c r="I39" s="67"/>
    </row>
    <row r="40" spans="1:9" ht="18.899999999999999" customHeight="1">
      <c r="A40" s="176"/>
      <c r="B40" s="178"/>
      <c r="C40" s="195"/>
      <c r="D40" s="68">
        <v>10.199999999999999</v>
      </c>
      <c r="E40" s="37" t="s">
        <v>55</v>
      </c>
      <c r="F40" s="38">
        <v>0.01</v>
      </c>
      <c r="G40" s="65">
        <v>7.4999999999999997E-3</v>
      </c>
      <c r="H40" s="68"/>
      <c r="I40" s="70"/>
    </row>
    <row r="41" spans="1:9" ht="18.899999999999999" customHeight="1">
      <c r="A41" s="176"/>
      <c r="B41" s="178"/>
      <c r="C41" s="195"/>
      <c r="D41" s="68">
        <v>10.3</v>
      </c>
      <c r="E41" s="37" t="s">
        <v>64</v>
      </c>
      <c r="F41" s="208">
        <v>5.0000000000000001E-3</v>
      </c>
      <c r="G41" s="208"/>
      <c r="H41" s="68"/>
      <c r="I41" s="70"/>
    </row>
    <row r="42" spans="1:9" ht="18.899999999999999" customHeight="1">
      <c r="A42" s="176"/>
      <c r="B42" s="178"/>
      <c r="C42" s="195"/>
      <c r="D42" s="68">
        <v>10.4</v>
      </c>
      <c r="E42" s="80" t="s">
        <v>17</v>
      </c>
      <c r="F42" s="208">
        <v>7.4999999999999997E-3</v>
      </c>
      <c r="G42" s="208"/>
      <c r="H42" s="68"/>
      <c r="I42" s="70"/>
    </row>
    <row r="43" spans="1:9" ht="18.899999999999999" customHeight="1" thickBot="1">
      <c r="A43" s="180"/>
      <c r="B43" s="179"/>
      <c r="C43" s="209"/>
      <c r="D43" s="40">
        <v>10.5</v>
      </c>
      <c r="E43" s="81" t="s">
        <v>13</v>
      </c>
      <c r="F43" s="82">
        <v>1.7500000000000002E-2</v>
      </c>
      <c r="G43" s="82">
        <v>1.2500000000000001E-2</v>
      </c>
      <c r="H43" s="46"/>
      <c r="I43" s="47"/>
    </row>
    <row r="44" spans="1:9" ht="20.100000000000001" customHeight="1" thickTop="1" thickBot="1">
      <c r="A44" s="83" t="s">
        <v>24</v>
      </c>
      <c r="B44" s="84"/>
      <c r="C44" s="85">
        <f>SUM(C11:C43)</f>
        <v>0.71750000000000003</v>
      </c>
      <c r="D44" s="84"/>
      <c r="E44" s="84"/>
      <c r="F44" s="84"/>
      <c r="G44" s="86"/>
      <c r="H44" s="87">
        <f>SUM(H11:H43)</f>
        <v>0</v>
      </c>
      <c r="I44" s="88"/>
    </row>
    <row r="45" spans="1:9" ht="12.75" customHeight="1" thickTop="1">
      <c r="A45" s="190" t="s">
        <v>22</v>
      </c>
      <c r="B45" s="190"/>
      <c r="C45" s="190"/>
      <c r="D45" s="190"/>
      <c r="E45" s="89" t="s">
        <v>22</v>
      </c>
      <c r="F45" s="226" t="s">
        <v>84</v>
      </c>
      <c r="G45" s="226"/>
      <c r="H45" s="226"/>
      <c r="I45" s="89"/>
    </row>
    <row r="46" spans="1:9" ht="20.100000000000001" customHeight="1">
      <c r="A46" s="191"/>
      <c r="B46" s="191"/>
      <c r="C46" s="191"/>
      <c r="D46" s="191"/>
      <c r="E46" s="90"/>
      <c r="F46" s="227"/>
      <c r="G46" s="227"/>
      <c r="H46" s="227"/>
      <c r="I46" s="90"/>
    </row>
    <row r="47" spans="1:9" ht="18" customHeight="1">
      <c r="A47" s="151" t="s">
        <v>86</v>
      </c>
      <c r="B47" s="151"/>
      <c r="C47" s="159"/>
      <c r="D47" s="160"/>
      <c r="E47" s="160"/>
      <c r="F47" s="22" t="s">
        <v>22</v>
      </c>
      <c r="G47" s="22"/>
      <c r="H47" s="22"/>
      <c r="I47" s="23"/>
    </row>
    <row r="48" spans="1:9" s="4" customFormat="1" ht="18" customHeight="1">
      <c r="A48" s="151" t="s">
        <v>85</v>
      </c>
      <c r="B48" s="151"/>
      <c r="C48" s="157"/>
      <c r="D48" s="157"/>
      <c r="E48" s="157"/>
      <c r="F48" s="24"/>
      <c r="G48" s="24"/>
      <c r="H48" s="25"/>
      <c r="I48" s="26"/>
    </row>
    <row r="49" spans="1:9" s="4" customFormat="1" ht="18" customHeight="1">
      <c r="A49" s="151" t="s">
        <v>0</v>
      </c>
      <c r="B49" s="151"/>
      <c r="C49" s="158"/>
      <c r="D49" s="158"/>
      <c r="E49" s="158"/>
      <c r="F49" s="24"/>
      <c r="G49" s="24"/>
      <c r="H49" s="24" t="s">
        <v>22</v>
      </c>
      <c r="I49" s="26"/>
    </row>
    <row r="50" spans="1:9" s="4" customFormat="1" ht="13.5" customHeight="1">
      <c r="A50" s="151" t="s">
        <v>19</v>
      </c>
      <c r="B50" s="151"/>
      <c r="C50" s="152"/>
      <c r="D50" s="152"/>
      <c r="E50" s="152"/>
      <c r="F50" s="24"/>
      <c r="G50" s="24"/>
      <c r="H50" s="24" t="s">
        <v>22</v>
      </c>
      <c r="I50" s="26"/>
    </row>
    <row r="51" spans="1:9" s="4" customFormat="1" ht="14.25" customHeight="1" thickBot="1">
      <c r="A51" s="155" t="s">
        <v>72</v>
      </c>
      <c r="B51" s="155"/>
      <c r="C51" s="156"/>
      <c r="D51" s="156"/>
      <c r="E51" s="156"/>
      <c r="F51" s="27"/>
      <c r="G51" s="27"/>
      <c r="H51" s="27"/>
      <c r="I51" s="26"/>
    </row>
    <row r="52" spans="1:9" ht="34.5" customHeight="1" thickTop="1">
      <c r="A52" s="161" t="s">
        <v>32</v>
      </c>
      <c r="B52" s="163" t="s">
        <v>38</v>
      </c>
      <c r="C52" s="163" t="s">
        <v>27</v>
      </c>
      <c r="D52" s="165" t="s">
        <v>33</v>
      </c>
      <c r="E52" s="167" t="s">
        <v>37</v>
      </c>
      <c r="F52" s="163" t="s">
        <v>26</v>
      </c>
      <c r="G52" s="163"/>
      <c r="H52" s="163" t="s">
        <v>1</v>
      </c>
      <c r="I52" s="169" t="s">
        <v>2</v>
      </c>
    </row>
    <row r="53" spans="1:9" ht="30.75" customHeight="1" thickBot="1">
      <c r="A53" s="162"/>
      <c r="B53" s="164"/>
      <c r="C53" s="164"/>
      <c r="D53" s="166"/>
      <c r="E53" s="168"/>
      <c r="F53" s="28" t="s">
        <v>104</v>
      </c>
      <c r="G53" s="29" t="s">
        <v>28</v>
      </c>
      <c r="H53" s="164"/>
      <c r="I53" s="170"/>
    </row>
    <row r="54" spans="1:9" ht="19.5" customHeight="1" thickTop="1" thickBot="1">
      <c r="A54" s="171" t="s">
        <v>25</v>
      </c>
      <c r="B54" s="172"/>
      <c r="C54" s="91">
        <f>C44</f>
        <v>0.71750000000000003</v>
      </c>
      <c r="D54" s="92"/>
      <c r="E54" s="93"/>
      <c r="F54" s="94"/>
      <c r="G54" s="94"/>
      <c r="H54" s="95">
        <f>H44</f>
        <v>0</v>
      </c>
      <c r="I54" s="96"/>
    </row>
    <row r="55" spans="1:9" s="18" customFormat="1" ht="18.75" customHeight="1" thickTop="1">
      <c r="A55" s="138">
        <v>11</v>
      </c>
      <c r="B55" s="153" t="s">
        <v>98</v>
      </c>
      <c r="C55" s="144">
        <f>F55+G55+F56+G56+F57+G57+F58+G58+F59+G59+F60+G60+F61+G61+F62+F63</f>
        <v>6.5000000000000016E-2</v>
      </c>
      <c r="D55" s="48">
        <v>11.1</v>
      </c>
      <c r="E55" s="97" t="s">
        <v>57</v>
      </c>
      <c r="F55" s="50">
        <v>2E-3</v>
      </c>
      <c r="G55" s="50">
        <v>2.5000000000000001E-3</v>
      </c>
      <c r="H55" s="48">
        <v>0.2</v>
      </c>
      <c r="I55" s="52"/>
    </row>
    <row r="56" spans="1:9" s="18" customFormat="1" ht="19.5" customHeight="1">
      <c r="A56" s="139"/>
      <c r="B56" s="154"/>
      <c r="C56" s="145"/>
      <c r="D56" s="53">
        <v>11.2</v>
      </c>
      <c r="E56" s="98" t="s">
        <v>90</v>
      </c>
      <c r="F56" s="55">
        <v>1.5E-3</v>
      </c>
      <c r="G56" s="55">
        <v>2E-3</v>
      </c>
      <c r="H56" s="53">
        <v>0.15</v>
      </c>
      <c r="I56" s="57"/>
    </row>
    <row r="57" spans="1:9" s="18" customFormat="1" ht="20.25" customHeight="1">
      <c r="A57" s="139"/>
      <c r="B57" s="154"/>
      <c r="C57" s="145"/>
      <c r="D57" s="53">
        <v>11.3</v>
      </c>
      <c r="E57" s="98" t="s">
        <v>91</v>
      </c>
      <c r="F57" s="55">
        <v>5.0000000000000001E-3</v>
      </c>
      <c r="G57" s="55">
        <v>5.0000000000000001E-3</v>
      </c>
      <c r="H57" s="53"/>
      <c r="I57" s="57"/>
    </row>
    <row r="58" spans="1:9" s="18" customFormat="1" ht="32.25" customHeight="1">
      <c r="A58" s="139"/>
      <c r="B58" s="154"/>
      <c r="C58" s="145"/>
      <c r="D58" s="53">
        <v>11.4</v>
      </c>
      <c r="E58" s="98" t="s">
        <v>88</v>
      </c>
      <c r="F58" s="55">
        <v>5.0000000000000001E-3</v>
      </c>
      <c r="G58" s="55">
        <v>5.0000000000000001E-3</v>
      </c>
      <c r="H58" s="53"/>
      <c r="I58" s="57"/>
    </row>
    <row r="59" spans="1:9" s="18" customFormat="1" ht="19.5" customHeight="1">
      <c r="A59" s="139"/>
      <c r="B59" s="154"/>
      <c r="C59" s="145"/>
      <c r="D59" s="53">
        <v>11.5</v>
      </c>
      <c r="E59" s="99" t="s">
        <v>87</v>
      </c>
      <c r="F59" s="55">
        <v>7.4999999999999997E-3</v>
      </c>
      <c r="G59" s="55">
        <v>7.4999999999999997E-3</v>
      </c>
      <c r="H59" s="53"/>
      <c r="I59" s="57"/>
    </row>
    <row r="60" spans="1:9" s="18" customFormat="1" ht="54" customHeight="1">
      <c r="A60" s="139"/>
      <c r="B60" s="154"/>
      <c r="C60" s="145"/>
      <c r="D60" s="53">
        <v>11.6</v>
      </c>
      <c r="E60" s="98" t="s">
        <v>89</v>
      </c>
      <c r="F60" s="55">
        <v>2.5000000000000001E-3</v>
      </c>
      <c r="G60" s="55">
        <v>2.5000000000000001E-3</v>
      </c>
      <c r="H60" s="53"/>
      <c r="I60" s="57"/>
    </row>
    <row r="61" spans="1:9" s="18" customFormat="1" ht="19.5" customHeight="1">
      <c r="A61" s="139"/>
      <c r="B61" s="154"/>
      <c r="C61" s="145"/>
      <c r="D61" s="100">
        <v>11.7</v>
      </c>
      <c r="E61" s="101" t="s">
        <v>102</v>
      </c>
      <c r="F61" s="102">
        <v>2.5000000000000001E-3</v>
      </c>
      <c r="G61" s="102">
        <v>2.5000000000000001E-3</v>
      </c>
      <c r="H61" s="100"/>
      <c r="I61" s="103"/>
    </row>
    <row r="62" spans="1:9" s="18" customFormat="1" ht="30.75" customHeight="1">
      <c r="A62" s="139"/>
      <c r="B62" s="154"/>
      <c r="C62" s="145"/>
      <c r="D62" s="100">
        <v>11.8</v>
      </c>
      <c r="E62" s="104" t="s">
        <v>92</v>
      </c>
      <c r="F62" s="147">
        <v>0.01</v>
      </c>
      <c r="G62" s="148"/>
      <c r="H62" s="100"/>
      <c r="I62" s="103"/>
    </row>
    <row r="63" spans="1:9" s="18" customFormat="1" ht="32.25" customHeight="1" thickBot="1">
      <c r="A63" s="139"/>
      <c r="B63" s="154"/>
      <c r="C63" s="145"/>
      <c r="D63" s="100">
        <v>11.9</v>
      </c>
      <c r="E63" s="104" t="s">
        <v>93</v>
      </c>
      <c r="F63" s="147">
        <v>2E-3</v>
      </c>
      <c r="G63" s="148"/>
      <c r="H63" s="100"/>
      <c r="I63" s="103"/>
    </row>
    <row r="64" spans="1:9" s="20" customFormat="1" ht="28.5" customHeight="1" thickTop="1" thickBot="1">
      <c r="A64" s="223">
        <v>12</v>
      </c>
      <c r="B64" s="220" t="s">
        <v>99</v>
      </c>
      <c r="C64" s="196">
        <f>F64+G64+F65+G65+F66</f>
        <v>0.05</v>
      </c>
      <c r="D64" s="105">
        <v>12.1</v>
      </c>
      <c r="E64" s="106" t="s">
        <v>103</v>
      </c>
      <c r="F64" s="107">
        <v>0.01</v>
      </c>
      <c r="G64" s="107">
        <v>0.01</v>
      </c>
      <c r="H64" s="53"/>
      <c r="I64" s="108"/>
    </row>
    <row r="65" spans="1:9" s="20" customFormat="1" ht="29.25" customHeight="1" thickTop="1" thickBot="1">
      <c r="A65" s="224"/>
      <c r="B65" s="221"/>
      <c r="C65" s="197"/>
      <c r="D65" s="109">
        <v>12.2</v>
      </c>
      <c r="E65" s="110" t="s">
        <v>101</v>
      </c>
      <c r="F65" s="111">
        <v>0.01</v>
      </c>
      <c r="G65" s="111">
        <v>0.01</v>
      </c>
      <c r="H65" s="109"/>
      <c r="I65" s="112"/>
    </row>
    <row r="66" spans="1:9" s="20" customFormat="1" ht="20.25" customHeight="1" thickTop="1" thickBot="1">
      <c r="A66" s="225"/>
      <c r="B66" s="222"/>
      <c r="C66" s="198"/>
      <c r="D66" s="113">
        <v>12.3</v>
      </c>
      <c r="E66" s="110" t="s">
        <v>100</v>
      </c>
      <c r="F66" s="149">
        <v>0.01</v>
      </c>
      <c r="G66" s="150"/>
      <c r="H66" s="113"/>
      <c r="I66" s="114"/>
    </row>
    <row r="67" spans="1:9" s="18" customFormat="1" ht="19.5" customHeight="1" thickTop="1">
      <c r="A67" s="228">
        <v>13</v>
      </c>
      <c r="B67" s="192" t="s">
        <v>58</v>
      </c>
      <c r="C67" s="201">
        <f>F67+G67+F68+F69+G69+F70+F71+G71+F72+G72+F73+F74+F75+F76</f>
        <v>6.5000000000000002E-2</v>
      </c>
      <c r="D67" s="31">
        <v>13.1</v>
      </c>
      <c r="E67" s="32" t="s">
        <v>94</v>
      </c>
      <c r="F67" s="33">
        <v>2.5000000000000001E-3</v>
      </c>
      <c r="G67" s="33">
        <v>2E-3</v>
      </c>
      <c r="H67" s="31"/>
      <c r="I67" s="35"/>
    </row>
    <row r="68" spans="1:9" s="18" customFormat="1" ht="19.5" customHeight="1">
      <c r="A68" s="228"/>
      <c r="B68" s="192"/>
      <c r="C68" s="201"/>
      <c r="D68" s="31">
        <v>13.2</v>
      </c>
      <c r="E68" s="32" t="s">
        <v>95</v>
      </c>
      <c r="F68" s="147">
        <v>2.5000000000000001E-3</v>
      </c>
      <c r="G68" s="148"/>
      <c r="H68" s="31"/>
      <c r="I68" s="35"/>
    </row>
    <row r="69" spans="1:9" s="18" customFormat="1" ht="34.5" customHeight="1">
      <c r="A69" s="228"/>
      <c r="B69" s="192"/>
      <c r="C69" s="201"/>
      <c r="D69" s="31">
        <v>13.4</v>
      </c>
      <c r="E69" s="115" t="s">
        <v>96</v>
      </c>
      <c r="F69" s="33">
        <v>3.0000000000000001E-3</v>
      </c>
      <c r="G69" s="33">
        <v>2.5000000000000001E-3</v>
      </c>
      <c r="H69" s="31"/>
      <c r="I69" s="35"/>
    </row>
    <row r="70" spans="1:9" s="18" customFormat="1" ht="32.25" customHeight="1">
      <c r="A70" s="228"/>
      <c r="B70" s="192"/>
      <c r="C70" s="201"/>
      <c r="D70" s="31">
        <v>13.5</v>
      </c>
      <c r="E70" s="115" t="s">
        <v>97</v>
      </c>
      <c r="F70" s="147">
        <v>2.5000000000000001E-3</v>
      </c>
      <c r="G70" s="148"/>
      <c r="H70" s="31"/>
      <c r="I70" s="35"/>
    </row>
    <row r="71" spans="1:9" s="18" customFormat="1" ht="19.5" customHeight="1">
      <c r="A71" s="185"/>
      <c r="B71" s="188"/>
      <c r="C71" s="202"/>
      <c r="D71" s="53">
        <v>13.6</v>
      </c>
      <c r="E71" s="54" t="s">
        <v>59</v>
      </c>
      <c r="F71" s="55">
        <v>2.5000000000000001E-3</v>
      </c>
      <c r="G71" s="55">
        <v>2.5000000000000001E-3</v>
      </c>
      <c r="H71" s="53"/>
      <c r="I71" s="57"/>
    </row>
    <row r="72" spans="1:9" s="18" customFormat="1" ht="19.5" customHeight="1">
      <c r="A72" s="185"/>
      <c r="B72" s="188"/>
      <c r="C72" s="202"/>
      <c r="D72" s="53">
        <v>13.7</v>
      </c>
      <c r="E72" s="54" t="s">
        <v>60</v>
      </c>
      <c r="F72" s="55">
        <v>7.4999999999999997E-3</v>
      </c>
      <c r="G72" s="55">
        <v>5.0000000000000001E-3</v>
      </c>
      <c r="H72" s="53"/>
      <c r="I72" s="57"/>
    </row>
    <row r="73" spans="1:9" s="18" customFormat="1" ht="19.5" customHeight="1">
      <c r="A73" s="185"/>
      <c r="B73" s="188"/>
      <c r="C73" s="202"/>
      <c r="D73" s="53">
        <v>13.8</v>
      </c>
      <c r="E73" s="54" t="s">
        <v>79</v>
      </c>
      <c r="F73" s="199">
        <v>2.5000000000000001E-3</v>
      </c>
      <c r="G73" s="199"/>
      <c r="H73" s="53"/>
      <c r="I73" s="57"/>
    </row>
    <row r="74" spans="1:9" s="18" customFormat="1" ht="19.5" customHeight="1">
      <c r="A74" s="185"/>
      <c r="B74" s="188"/>
      <c r="C74" s="202"/>
      <c r="D74" s="53">
        <v>13.9</v>
      </c>
      <c r="E74" s="54" t="s">
        <v>105</v>
      </c>
      <c r="F74" s="199">
        <v>1.2500000000000001E-2</v>
      </c>
      <c r="G74" s="199"/>
      <c r="H74" s="53"/>
      <c r="I74" s="57"/>
    </row>
    <row r="75" spans="1:9" s="18" customFormat="1" ht="19.5" customHeight="1">
      <c r="A75" s="185"/>
      <c r="B75" s="188"/>
      <c r="C75" s="202"/>
      <c r="D75" s="116">
        <v>13.1</v>
      </c>
      <c r="E75" s="54" t="s">
        <v>11</v>
      </c>
      <c r="F75" s="199">
        <v>7.4999999999999997E-3</v>
      </c>
      <c r="G75" s="199"/>
      <c r="H75" s="53"/>
      <c r="I75" s="57"/>
    </row>
    <row r="76" spans="1:9" s="18" customFormat="1" ht="30" customHeight="1" thickBot="1">
      <c r="A76" s="229"/>
      <c r="B76" s="193"/>
      <c r="C76" s="203"/>
      <c r="D76" s="117">
        <v>13.11</v>
      </c>
      <c r="E76" s="118" t="s">
        <v>23</v>
      </c>
      <c r="F76" s="237">
        <v>0.01</v>
      </c>
      <c r="G76" s="237"/>
      <c r="H76" s="100"/>
      <c r="I76" s="103"/>
    </row>
    <row r="77" spans="1:9" ht="29.25" customHeight="1" thickTop="1" thickBot="1">
      <c r="A77" s="83" t="s">
        <v>24</v>
      </c>
      <c r="B77" s="84"/>
      <c r="C77" s="85">
        <f>SUM(C54:C76)</f>
        <v>0.89750000000000019</v>
      </c>
      <c r="D77" s="84"/>
      <c r="E77" s="84"/>
      <c r="F77" s="84"/>
      <c r="G77" s="86"/>
      <c r="H77" s="87">
        <f>SUM(H54:H76)</f>
        <v>0.35</v>
      </c>
      <c r="I77" s="88"/>
    </row>
    <row r="78" spans="1:9" ht="20.100000000000001" customHeight="1" thickTop="1">
      <c r="A78" s="190" t="s">
        <v>22</v>
      </c>
      <c r="B78" s="190"/>
      <c r="C78" s="190"/>
      <c r="D78" s="190"/>
      <c r="E78" s="89" t="s">
        <v>22</v>
      </c>
      <c r="F78" s="226" t="s">
        <v>84</v>
      </c>
      <c r="G78" s="226"/>
      <c r="H78" s="226"/>
      <c r="I78" s="89"/>
    </row>
    <row r="79" spans="1:9" ht="31.5" customHeight="1">
      <c r="A79" s="191"/>
      <c r="B79" s="191"/>
      <c r="C79" s="191"/>
      <c r="D79" s="191"/>
      <c r="E79" s="90"/>
      <c r="F79" s="227"/>
      <c r="G79" s="227"/>
      <c r="H79" s="227"/>
      <c r="I79" s="90"/>
    </row>
    <row r="80" spans="1:9" ht="18" customHeight="1">
      <c r="A80" s="151" t="s">
        <v>86</v>
      </c>
      <c r="B80" s="151"/>
      <c r="C80" s="159">
        <v>43145</v>
      </c>
      <c r="D80" s="160"/>
      <c r="E80" s="160"/>
      <c r="F80" s="22" t="s">
        <v>22</v>
      </c>
      <c r="G80" s="22"/>
      <c r="H80" s="22"/>
      <c r="I80" s="23"/>
    </row>
    <row r="81" spans="1:9" s="4" customFormat="1" ht="18" customHeight="1">
      <c r="A81" s="151" t="s">
        <v>85</v>
      </c>
      <c r="B81" s="151"/>
      <c r="C81" s="157">
        <v>1015888</v>
      </c>
      <c r="D81" s="157"/>
      <c r="E81" s="157"/>
      <c r="F81" s="24"/>
      <c r="G81" s="24"/>
      <c r="H81" s="25"/>
      <c r="I81" s="26"/>
    </row>
    <row r="82" spans="1:9" s="4" customFormat="1" ht="18" customHeight="1">
      <c r="A82" s="151" t="s">
        <v>0</v>
      </c>
      <c r="B82" s="151"/>
      <c r="C82" s="158" t="s">
        <v>107</v>
      </c>
      <c r="D82" s="158"/>
      <c r="E82" s="158"/>
      <c r="F82" s="24"/>
      <c r="G82" s="24"/>
      <c r="H82" s="24" t="s">
        <v>22</v>
      </c>
      <c r="I82" s="26"/>
    </row>
    <row r="83" spans="1:9" s="4" customFormat="1" ht="13.5" customHeight="1">
      <c r="A83" s="151" t="s">
        <v>19</v>
      </c>
      <c r="B83" s="151"/>
      <c r="C83" s="152" t="s">
        <v>108</v>
      </c>
      <c r="D83" s="152"/>
      <c r="E83" s="152"/>
      <c r="F83" s="24"/>
      <c r="G83" s="24"/>
      <c r="H83" s="24" t="s">
        <v>22</v>
      </c>
      <c r="I83" s="26"/>
    </row>
    <row r="84" spans="1:9" s="4" customFormat="1" ht="14.25" customHeight="1" thickBot="1">
      <c r="A84" s="155" t="s">
        <v>72</v>
      </c>
      <c r="B84" s="155"/>
      <c r="C84" s="156" t="s">
        <v>109</v>
      </c>
      <c r="D84" s="156"/>
      <c r="E84" s="156"/>
      <c r="F84" s="27"/>
      <c r="G84" s="27"/>
      <c r="H84" s="27"/>
      <c r="I84" s="26"/>
    </row>
    <row r="85" spans="1:9" ht="34.5" customHeight="1" thickTop="1">
      <c r="A85" s="161" t="s">
        <v>32</v>
      </c>
      <c r="B85" s="163" t="s">
        <v>38</v>
      </c>
      <c r="C85" s="163" t="s">
        <v>27</v>
      </c>
      <c r="D85" s="165" t="s">
        <v>33</v>
      </c>
      <c r="E85" s="167" t="s">
        <v>37</v>
      </c>
      <c r="F85" s="163" t="s">
        <v>26</v>
      </c>
      <c r="G85" s="163"/>
      <c r="H85" s="163" t="s">
        <v>1</v>
      </c>
      <c r="I85" s="169" t="s">
        <v>2</v>
      </c>
    </row>
    <row r="86" spans="1:9" ht="30.75" customHeight="1" thickBot="1">
      <c r="A86" s="162"/>
      <c r="B86" s="164"/>
      <c r="C86" s="164"/>
      <c r="D86" s="166"/>
      <c r="E86" s="168"/>
      <c r="F86" s="28" t="s">
        <v>104</v>
      </c>
      <c r="G86" s="29" t="s">
        <v>28</v>
      </c>
      <c r="H86" s="164"/>
      <c r="I86" s="170"/>
    </row>
    <row r="87" spans="1:9" ht="19.5" customHeight="1" thickTop="1" thickBot="1">
      <c r="A87" s="171" t="s">
        <v>25</v>
      </c>
      <c r="B87" s="172"/>
      <c r="C87" s="91">
        <f>C77</f>
        <v>0.89750000000000019</v>
      </c>
      <c r="D87" s="92"/>
      <c r="E87" s="93"/>
      <c r="F87" s="94"/>
      <c r="G87" s="94"/>
      <c r="H87" s="95">
        <f>H77</f>
        <v>0.35</v>
      </c>
      <c r="I87" s="96"/>
    </row>
    <row r="88" spans="1:9" s="18" customFormat="1" ht="19.5" customHeight="1" thickTop="1">
      <c r="A88" s="184">
        <v>14</v>
      </c>
      <c r="B88" s="187" t="s">
        <v>82</v>
      </c>
      <c r="C88" s="204">
        <f>SUM(F88:G97)</f>
        <v>7.5000000000000011E-2</v>
      </c>
      <c r="D88" s="48">
        <v>14.1</v>
      </c>
      <c r="E88" s="49" t="s">
        <v>5</v>
      </c>
      <c r="F88" s="210">
        <v>2.5000000000000001E-3</v>
      </c>
      <c r="G88" s="210"/>
      <c r="H88" s="48">
        <v>0.25</v>
      </c>
      <c r="I88" s="52"/>
    </row>
    <row r="89" spans="1:9" s="18" customFormat="1" ht="19.5" customHeight="1">
      <c r="A89" s="185"/>
      <c r="B89" s="188"/>
      <c r="C89" s="202"/>
      <c r="D89" s="53">
        <v>14.2</v>
      </c>
      <c r="E89" s="54" t="s">
        <v>31</v>
      </c>
      <c r="F89" s="199">
        <v>5.0000000000000001E-3</v>
      </c>
      <c r="G89" s="199"/>
      <c r="H89" s="53">
        <v>0.5</v>
      </c>
      <c r="I89" s="57"/>
    </row>
    <row r="90" spans="1:9" s="18" customFormat="1" ht="19.5" customHeight="1">
      <c r="A90" s="185"/>
      <c r="B90" s="188"/>
      <c r="C90" s="202"/>
      <c r="D90" s="53">
        <v>14.3</v>
      </c>
      <c r="E90" s="54" t="s">
        <v>30</v>
      </c>
      <c r="F90" s="199">
        <v>0.01</v>
      </c>
      <c r="G90" s="199"/>
      <c r="H90" s="53">
        <v>1</v>
      </c>
      <c r="I90" s="57"/>
    </row>
    <row r="91" spans="1:9" s="18" customFormat="1" ht="19.5" customHeight="1">
      <c r="A91" s="185"/>
      <c r="B91" s="188"/>
      <c r="C91" s="202"/>
      <c r="D91" s="53">
        <v>14.4</v>
      </c>
      <c r="E91" s="54" t="s">
        <v>35</v>
      </c>
      <c r="F91" s="199">
        <v>7.4999999999999997E-3</v>
      </c>
      <c r="G91" s="199"/>
      <c r="H91" s="53">
        <v>0.75</v>
      </c>
      <c r="I91" s="57"/>
    </row>
    <row r="92" spans="1:9" s="18" customFormat="1" ht="19.5" customHeight="1">
      <c r="A92" s="185"/>
      <c r="B92" s="188"/>
      <c r="C92" s="202"/>
      <c r="D92" s="53">
        <v>14.5</v>
      </c>
      <c r="E92" s="54" t="s">
        <v>42</v>
      </c>
      <c r="F92" s="199">
        <v>2.5000000000000001E-3</v>
      </c>
      <c r="G92" s="199"/>
      <c r="H92" s="53">
        <v>0.25</v>
      </c>
      <c r="I92" s="57"/>
    </row>
    <row r="93" spans="1:9" s="18" customFormat="1" ht="19.5" customHeight="1">
      <c r="A93" s="185"/>
      <c r="B93" s="188"/>
      <c r="C93" s="202"/>
      <c r="D93" s="53">
        <v>14.6</v>
      </c>
      <c r="E93" s="54" t="s">
        <v>43</v>
      </c>
      <c r="F93" s="199">
        <v>1.2500000000000001E-2</v>
      </c>
      <c r="G93" s="199"/>
      <c r="H93" s="53">
        <v>1.25</v>
      </c>
      <c r="I93" s="57"/>
    </row>
    <row r="94" spans="1:9" s="18" customFormat="1" ht="19.5" customHeight="1">
      <c r="A94" s="185"/>
      <c r="B94" s="188"/>
      <c r="C94" s="202"/>
      <c r="D94" s="53">
        <v>14.7</v>
      </c>
      <c r="E94" s="54" t="s">
        <v>83</v>
      </c>
      <c r="F94" s="147">
        <v>7.4999999999999997E-3</v>
      </c>
      <c r="G94" s="148"/>
      <c r="H94" s="53">
        <v>0.75</v>
      </c>
      <c r="I94" s="57"/>
    </row>
    <row r="95" spans="1:9" s="18" customFormat="1" ht="19.5" customHeight="1">
      <c r="A95" s="185"/>
      <c r="B95" s="188"/>
      <c r="C95" s="202"/>
      <c r="D95" s="53">
        <v>14.8</v>
      </c>
      <c r="E95" s="54" t="s">
        <v>61</v>
      </c>
      <c r="F95" s="199">
        <v>0.01</v>
      </c>
      <c r="G95" s="199"/>
      <c r="H95" s="53"/>
      <c r="I95" s="57"/>
    </row>
    <row r="96" spans="1:9" s="18" customFormat="1" ht="19.5" customHeight="1">
      <c r="A96" s="185"/>
      <c r="B96" s="188"/>
      <c r="C96" s="202"/>
      <c r="D96" s="53">
        <v>14.9</v>
      </c>
      <c r="E96" s="54" t="s">
        <v>12</v>
      </c>
      <c r="F96" s="199">
        <v>0.01</v>
      </c>
      <c r="G96" s="199"/>
      <c r="H96" s="53"/>
      <c r="I96" s="57"/>
    </row>
    <row r="97" spans="1:9" s="18" customFormat="1" ht="19.5" customHeight="1" thickBot="1">
      <c r="A97" s="186"/>
      <c r="B97" s="189"/>
      <c r="C97" s="205"/>
      <c r="D97" s="116">
        <v>14.1</v>
      </c>
      <c r="E97" s="59" t="s">
        <v>62</v>
      </c>
      <c r="F97" s="232">
        <v>7.4999999999999997E-3</v>
      </c>
      <c r="G97" s="232"/>
      <c r="H97" s="58"/>
      <c r="I97" s="62"/>
    </row>
    <row r="98" spans="1:9" ht="19.5" customHeight="1" thickTop="1">
      <c r="A98" s="175">
        <v>15</v>
      </c>
      <c r="B98" s="173" t="s">
        <v>63</v>
      </c>
      <c r="C98" s="194">
        <f>F98+F99+F100+F101+F102</f>
        <v>2.7499999999999997E-2</v>
      </c>
      <c r="D98" s="63">
        <v>15.1</v>
      </c>
      <c r="E98" s="64" t="s">
        <v>80</v>
      </c>
      <c r="F98" s="238">
        <v>7.4999999999999997E-3</v>
      </c>
      <c r="G98" s="239"/>
      <c r="H98" s="66"/>
      <c r="I98" s="67"/>
    </row>
    <row r="99" spans="1:9" ht="19.5" customHeight="1">
      <c r="A99" s="176"/>
      <c r="B99" s="174"/>
      <c r="C99" s="195"/>
      <c r="D99" s="68">
        <v>15.2</v>
      </c>
      <c r="E99" s="37" t="s">
        <v>81</v>
      </c>
      <c r="F99" s="235">
        <v>7.4999999999999997E-3</v>
      </c>
      <c r="G99" s="235"/>
      <c r="H99" s="68"/>
      <c r="I99" s="70"/>
    </row>
    <row r="100" spans="1:9" ht="15.75" customHeight="1">
      <c r="A100" s="176"/>
      <c r="B100" s="174"/>
      <c r="C100" s="195"/>
      <c r="D100" s="68">
        <v>15.3</v>
      </c>
      <c r="E100" s="37" t="s">
        <v>21</v>
      </c>
      <c r="F100" s="235">
        <v>7.4999999999999997E-3</v>
      </c>
      <c r="G100" s="235"/>
      <c r="H100" s="68"/>
      <c r="I100" s="70"/>
    </row>
    <row r="101" spans="1:9" ht="19.5" customHeight="1">
      <c r="A101" s="176"/>
      <c r="B101" s="174"/>
      <c r="C101" s="195"/>
      <c r="D101" s="68">
        <v>15.4</v>
      </c>
      <c r="E101" s="37" t="s">
        <v>65</v>
      </c>
      <c r="F101" s="235">
        <v>2.5000000000000001E-3</v>
      </c>
      <c r="G101" s="236"/>
      <c r="H101" s="68"/>
      <c r="I101" s="70"/>
    </row>
    <row r="102" spans="1:9" ht="19.5" customHeight="1" thickBot="1">
      <c r="A102" s="176"/>
      <c r="B102" s="174"/>
      <c r="C102" s="195"/>
      <c r="D102" s="68">
        <v>15.5</v>
      </c>
      <c r="E102" s="119" t="s">
        <v>16</v>
      </c>
      <c r="F102" s="235">
        <v>2.5000000000000001E-3</v>
      </c>
      <c r="G102" s="236"/>
      <c r="H102" s="68"/>
      <c r="I102" s="70"/>
    </row>
    <row r="103" spans="1:9" ht="19.8" hidden="1" thickBot="1">
      <c r="A103" s="120"/>
      <c r="B103" s="121"/>
      <c r="C103" s="122"/>
      <c r="D103" s="121"/>
      <c r="E103" s="123"/>
      <c r="F103" s="200"/>
      <c r="G103" s="200"/>
      <c r="H103" s="124"/>
      <c r="I103" s="125"/>
    </row>
    <row r="104" spans="1:9" ht="19.8" hidden="1" thickBot="1">
      <c r="A104" s="126"/>
      <c r="B104" s="127"/>
      <c r="C104" s="111"/>
      <c r="D104" s="127"/>
      <c r="E104" s="128"/>
      <c r="F104" s="234"/>
      <c r="G104" s="234"/>
      <c r="H104" s="109"/>
      <c r="I104" s="112"/>
    </row>
    <row r="105" spans="1:9" ht="19.5" customHeight="1" thickTop="1" thickBot="1">
      <c r="A105" s="83" t="s">
        <v>14</v>
      </c>
      <c r="B105" s="84"/>
      <c r="C105" s="85">
        <f>SUM(C87:C102)</f>
        <v>1.0000000000000002</v>
      </c>
      <c r="D105" s="84"/>
      <c r="E105" s="84"/>
      <c r="F105" s="84"/>
      <c r="G105" s="86"/>
      <c r="H105" s="87">
        <f>SUM(H87:H104)</f>
        <v>5.0999999999999996</v>
      </c>
      <c r="I105" s="88"/>
    </row>
    <row r="106" spans="1:9" ht="13.5" customHeight="1" thickTop="1">
      <c r="A106" s="233" t="s">
        <v>22</v>
      </c>
      <c r="B106" s="233"/>
      <c r="C106" s="233"/>
      <c r="D106" s="233"/>
      <c r="E106" s="129" t="s">
        <v>22</v>
      </c>
      <c r="F106" s="226" t="s">
        <v>84</v>
      </c>
      <c r="G106" s="226"/>
      <c r="H106" s="89"/>
      <c r="I106" s="89"/>
    </row>
    <row r="107" spans="1:9" ht="24.75" customHeight="1">
      <c r="A107" s="233"/>
      <c r="B107" s="233"/>
      <c r="C107" s="233"/>
      <c r="D107" s="233"/>
      <c r="E107" s="130"/>
      <c r="F107" s="227"/>
      <c r="G107" s="227"/>
      <c r="H107" s="90"/>
      <c r="I107" s="90"/>
    </row>
    <row r="108" spans="1:9" ht="6" customHeight="1">
      <c r="A108" s="233"/>
      <c r="B108" s="233"/>
      <c r="C108" s="233"/>
      <c r="D108" s="233"/>
      <c r="E108" s="130"/>
      <c r="F108" s="227"/>
      <c r="G108" s="227"/>
      <c r="H108" s="90"/>
      <c r="I108" s="90"/>
    </row>
    <row r="109" spans="1:9" ht="4.5" customHeight="1">
      <c r="A109" s="233"/>
      <c r="B109" s="233"/>
      <c r="C109" s="233"/>
      <c r="D109" s="233"/>
      <c r="E109" s="130"/>
      <c r="F109" s="227"/>
      <c r="G109" s="227"/>
      <c r="H109" s="90"/>
      <c r="I109" s="90"/>
    </row>
    <row r="110" spans="1:9" ht="1.5" customHeight="1">
      <c r="A110" s="2" t="s">
        <v>18</v>
      </c>
      <c r="C110" s="3"/>
      <c r="E110" s="2"/>
      <c r="H110" s="6"/>
      <c r="I110" s="2"/>
    </row>
  </sheetData>
  <mergeCells count="135">
    <mergeCell ref="A4:B4"/>
    <mergeCell ref="C4:E4"/>
    <mergeCell ref="A8:B8"/>
    <mergeCell ref="C8:E8"/>
    <mergeCell ref="A5:B5"/>
    <mergeCell ref="A6:B6"/>
    <mergeCell ref="A7:B7"/>
    <mergeCell ref="C5:E5"/>
    <mergeCell ref="C6:E6"/>
    <mergeCell ref="C7:E7"/>
    <mergeCell ref="C9:C10"/>
    <mergeCell ref="F106:G109"/>
    <mergeCell ref="F45:H46"/>
    <mergeCell ref="C30:C32"/>
    <mergeCell ref="C33:C38"/>
    <mergeCell ref="C39:C43"/>
    <mergeCell ref="C52:C53"/>
    <mergeCell ref="F36:G36"/>
    <mergeCell ref="F37:G37"/>
    <mergeCell ref="F38:G38"/>
    <mergeCell ref="A106:D109"/>
    <mergeCell ref="F104:G104"/>
    <mergeCell ref="F102:G102"/>
    <mergeCell ref="F100:G100"/>
    <mergeCell ref="F101:G101"/>
    <mergeCell ref="F97:G97"/>
    <mergeCell ref="F74:G74"/>
    <mergeCell ref="F75:G75"/>
    <mergeCell ref="F76:G76"/>
    <mergeCell ref="F98:G98"/>
    <mergeCell ref="F99:G99"/>
    <mergeCell ref="A49:B49"/>
    <mergeCell ref="C49:E49"/>
    <mergeCell ref="A50:B50"/>
    <mergeCell ref="F88:G88"/>
    <mergeCell ref="F89:G89"/>
    <mergeCell ref="F90:G90"/>
    <mergeCell ref="B9:B10"/>
    <mergeCell ref="B19:B21"/>
    <mergeCell ref="A19:A21"/>
    <mergeCell ref="B22:B23"/>
    <mergeCell ref="A22:A23"/>
    <mergeCell ref="B12:B13"/>
    <mergeCell ref="A12:A13"/>
    <mergeCell ref="B14:B18"/>
    <mergeCell ref="A14:A18"/>
    <mergeCell ref="B24:B25"/>
    <mergeCell ref="A24:A25"/>
    <mergeCell ref="A88:A97"/>
    <mergeCell ref="F91:G91"/>
    <mergeCell ref="B64:B66"/>
    <mergeCell ref="A64:A66"/>
    <mergeCell ref="A78:D79"/>
    <mergeCell ref="F78:H79"/>
    <mergeCell ref="A67:A76"/>
    <mergeCell ref="A80:B80"/>
    <mergeCell ref="C22:C23"/>
    <mergeCell ref="A9:A10"/>
    <mergeCell ref="H9:H10"/>
    <mergeCell ref="I9:I10"/>
    <mergeCell ref="F73:G73"/>
    <mergeCell ref="F103:G103"/>
    <mergeCell ref="C67:C76"/>
    <mergeCell ref="C88:C97"/>
    <mergeCell ref="F92:G92"/>
    <mergeCell ref="F93:G93"/>
    <mergeCell ref="F95:G95"/>
    <mergeCell ref="F96:G96"/>
    <mergeCell ref="E9:E10"/>
    <mergeCell ref="D9:D10"/>
    <mergeCell ref="F41:G41"/>
    <mergeCell ref="F42:G42"/>
    <mergeCell ref="C24:C25"/>
    <mergeCell ref="F52:G52"/>
    <mergeCell ref="H52:H53"/>
    <mergeCell ref="E52:E53"/>
    <mergeCell ref="I52:I53"/>
    <mergeCell ref="C12:C13"/>
    <mergeCell ref="C14:C18"/>
    <mergeCell ref="C19:C21"/>
    <mergeCell ref="F9:G9"/>
    <mergeCell ref="F94:G94"/>
    <mergeCell ref="I85:I86"/>
    <mergeCell ref="A87:B87"/>
    <mergeCell ref="B98:B102"/>
    <mergeCell ref="A98:A102"/>
    <mergeCell ref="B39:B43"/>
    <mergeCell ref="A39:A43"/>
    <mergeCell ref="B30:B32"/>
    <mergeCell ref="A30:A32"/>
    <mergeCell ref="B33:B38"/>
    <mergeCell ref="A33:A38"/>
    <mergeCell ref="B88:B97"/>
    <mergeCell ref="A54:B54"/>
    <mergeCell ref="A45:D46"/>
    <mergeCell ref="A52:A53"/>
    <mergeCell ref="B52:B53"/>
    <mergeCell ref="D52:D53"/>
    <mergeCell ref="B67:B76"/>
    <mergeCell ref="C98:C102"/>
    <mergeCell ref="A47:B47"/>
    <mergeCell ref="C47:E47"/>
    <mergeCell ref="A48:B48"/>
    <mergeCell ref="C48:E48"/>
    <mergeCell ref="C55:C63"/>
    <mergeCell ref="C64:C66"/>
    <mergeCell ref="A84:B84"/>
    <mergeCell ref="C84:E84"/>
    <mergeCell ref="A85:A86"/>
    <mergeCell ref="B85:B86"/>
    <mergeCell ref="C85:C86"/>
    <mergeCell ref="D85:D86"/>
    <mergeCell ref="E85:E86"/>
    <mergeCell ref="F85:G85"/>
    <mergeCell ref="H85:H86"/>
    <mergeCell ref="A26:A29"/>
    <mergeCell ref="B26:B29"/>
    <mergeCell ref="C26:C29"/>
    <mergeCell ref="F62:G62"/>
    <mergeCell ref="F63:G63"/>
    <mergeCell ref="F68:G68"/>
    <mergeCell ref="F70:G70"/>
    <mergeCell ref="F66:G66"/>
    <mergeCell ref="A83:B83"/>
    <mergeCell ref="C83:E83"/>
    <mergeCell ref="B55:B63"/>
    <mergeCell ref="A55:A63"/>
    <mergeCell ref="C50:E50"/>
    <mergeCell ref="A51:B51"/>
    <mergeCell ref="C51:E51"/>
    <mergeCell ref="A81:B81"/>
    <mergeCell ref="C81:E81"/>
    <mergeCell ref="A82:B82"/>
    <mergeCell ref="C82:E82"/>
    <mergeCell ref="C80:E80"/>
  </mergeCells>
  <phoneticPr fontId="0" type="noConversion"/>
  <printOptions horizontalCentered="1" verticalCentered="1"/>
  <pageMargins left="0.5" right="0.5" top="0" bottom="0.5" header="0" footer="0"/>
  <pageSetup paperSize="9" orientation="portrait" r:id="rId1"/>
  <headerFooter alignWithMargins="0">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9"/>
  <sheetViews>
    <sheetView showGridLines="0" rightToLeft="1" workbookViewId="0"/>
  </sheetViews>
  <sheetFormatPr defaultRowHeight="13.2"/>
  <cols>
    <col min="1" max="1" width="1.109375" customWidth="1"/>
    <col min="2" max="2" width="64.44140625" customWidth="1"/>
    <col min="3" max="3" width="1.5546875" customWidth="1"/>
    <col min="4" max="4" width="5.5546875" customWidth="1"/>
    <col min="5" max="5" width="16" customWidth="1"/>
  </cols>
  <sheetData>
    <row r="1" spans="2:5">
      <c r="B1" s="7" t="s">
        <v>66</v>
      </c>
      <c r="C1" s="8"/>
      <c r="D1" s="13"/>
      <c r="E1" s="13"/>
    </row>
    <row r="2" spans="2:5">
      <c r="B2" s="7" t="s">
        <v>67</v>
      </c>
      <c r="C2" s="8"/>
      <c r="D2" s="13"/>
      <c r="E2" s="13"/>
    </row>
    <row r="3" spans="2:5">
      <c r="B3" s="9"/>
      <c r="C3" s="9"/>
      <c r="D3" s="14"/>
      <c r="E3" s="14"/>
    </row>
    <row r="4" spans="2:5" ht="39.6">
      <c r="B4" s="10" t="s">
        <v>68</v>
      </c>
      <c r="C4" s="9"/>
      <c r="D4" s="14"/>
      <c r="E4" s="14"/>
    </row>
    <row r="5" spans="2:5">
      <c r="B5" s="9"/>
      <c r="C5" s="9"/>
      <c r="D5" s="14"/>
      <c r="E5" s="14"/>
    </row>
    <row r="6" spans="2:5">
      <c r="B6" s="7" t="s">
        <v>69</v>
      </c>
      <c r="C6" s="8"/>
      <c r="D6" s="13"/>
      <c r="E6" s="15" t="s">
        <v>70</v>
      </c>
    </row>
    <row r="7" spans="2:5" ht="13.8" thickBot="1">
      <c r="B7" s="9"/>
      <c r="C7" s="9"/>
      <c r="D7" s="14"/>
      <c r="E7" s="14"/>
    </row>
    <row r="8" spans="2:5" ht="40.200000000000003" thickBot="1">
      <c r="B8" s="11" t="s">
        <v>71</v>
      </c>
      <c r="C8" s="12"/>
      <c r="D8" s="16"/>
      <c r="E8" s="17">
        <v>36</v>
      </c>
    </row>
    <row r="9" spans="2:5">
      <c r="B9" s="9"/>
      <c r="C9" s="9"/>
      <c r="D9" s="14"/>
      <c r="E9"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BD&amp; OWNER Sign</vt:lpstr>
      <vt:lpstr>Sheet1</vt:lpstr>
      <vt:lpstr>Compatibility Report</vt:lpstr>
      <vt:lpstr>'BD&amp; OWNER Sign'!Print_Area</vt:lpstr>
    </vt:vector>
  </TitlesOfParts>
  <Company>Emirates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Mohsen Ali El Sayed</cp:lastModifiedBy>
  <cp:lastPrinted>2018-07-08T09:57:59Z</cp:lastPrinted>
  <dcterms:created xsi:type="dcterms:W3CDTF">2002-11-04T04:21:17Z</dcterms:created>
  <dcterms:modified xsi:type="dcterms:W3CDTF">2022-06-16T02:51:16Z</dcterms:modified>
</cp:coreProperties>
</file>